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mc:AlternateContent xmlns:mc="http://schemas.openxmlformats.org/markup-compatibility/2006">
    <mc:Choice Requires="x15">
      <x15ac:absPath xmlns:x15ac="http://schemas.microsoft.com/office/spreadsheetml/2010/11/ac" url="C:\Users\carlo\Downloads\"/>
    </mc:Choice>
  </mc:AlternateContent>
  <xr:revisionPtr revIDLastSave="0" documentId="13_ncr:1_{18E71D1A-4B16-4501-907D-D2177A4E0321}" xr6:coauthVersionLast="47" xr6:coauthVersionMax="47" xr10:uidLastSave="{00000000-0000-0000-0000-000000000000}"/>
  <bookViews>
    <workbookView xWindow="-110" yWindow="-110" windowWidth="19420" windowHeight="10300" tabRatio="606" activeTab="4" xr2:uid="{ABC315D0-51CC-40CF-88FB-CFEC81027C0E}"/>
  </bookViews>
  <sheets>
    <sheet name="Preguntas" sheetId="2" r:id="rId1"/>
    <sheet name="Listas" sheetId="4" state="hidden" r:id="rId2"/>
    <sheet name="Hoja2" sheetId="11" state="hidden" r:id="rId3"/>
    <sheet name="Consolidacion" sheetId="5" r:id="rId4"/>
    <sheet name="Resultados" sheetId="6" r:id="rId5"/>
    <sheet name="Definicion productos" sheetId="9" state="hidden" r:id="rId6"/>
  </sheets>
  <externalReferences>
    <externalReference r:id="rId7"/>
    <externalReference r:id="rId8"/>
  </externalReferences>
  <definedNames>
    <definedName name="_xlnm._FilterDatabase" localSheetId="3" hidden="1">Consolidacion!$B$1:$M$102</definedName>
    <definedName name="_xlnm._FilterDatabase" localSheetId="5" hidden="1">'Definicion productos'!$A$9:$M$52</definedName>
    <definedName name="Alistamiento" localSheetId="3">[1]Listas!#REF!</definedName>
    <definedName name="Alistamiento" localSheetId="5">[2]Listas!#REF!</definedName>
    <definedName name="Alistamiento">Listas!#REF!</definedName>
    <definedName name="AMAZONAS">Listas!$AF$3:$AF$4</definedName>
    <definedName name="ANTIOQUIA">Listas!$D$3:$D$127</definedName>
    <definedName name="Aproximación" localSheetId="3">[1]Listas!#REF!</definedName>
    <definedName name="Aproximación" localSheetId="5">[2]Listas!#REF!</definedName>
    <definedName name="Aproximación">Listas!#REF!</definedName>
    <definedName name="ARAUCA">Listas!$AB$3:$AB$9</definedName>
    <definedName name="Articulación_a_nivel_departamental" localSheetId="3">[1]Listas!#REF!</definedName>
    <definedName name="Articulación_a_nivel_departamental" localSheetId="5">[2]Listas!#REF!</definedName>
    <definedName name="Articulación_a_nivel_departamental">Listas!#REF!</definedName>
    <definedName name="Articulación_a_nivel_municipal" localSheetId="3">[1]Listas!#REF!</definedName>
    <definedName name="Articulación_a_nivel_municipal" localSheetId="5">[2]Listas!#REF!</definedName>
    <definedName name="Articulación_a_nivel_municipal">Listas!#REF!</definedName>
    <definedName name="ATLÁNTICO">Listas!$E$3:$E$25</definedName>
    <definedName name="BOGOTÁ">Listas!$F$3</definedName>
    <definedName name="BOLÍVAR">Listas!$G$3:$G$48</definedName>
    <definedName name="BOYACÁ">Listas!$H$3:$H$125</definedName>
    <definedName name="CALDAS">Listas!$I$3:$I$29</definedName>
    <definedName name="CAQUETÁ">Listas!$J$3:$J$18</definedName>
    <definedName name="CASANARE">Listas!$AC$3:$AC$21</definedName>
    <definedName name="CAUCA">Listas!$K$3:$K$44</definedName>
    <definedName name="CESAR">Listas!$L$3:$L$27</definedName>
    <definedName name="CHOCÓ">Listas!$O$3:$O$32</definedName>
    <definedName name="CÓRDOBA">Listas!$M$3:$M$32</definedName>
    <definedName name="CUNDINAMARCA">Listas!$N$3:$N$118</definedName>
    <definedName name="Definición_y_concertación_de_Plan_de_Fortalecimiento_a_partir_del_diagnóstico" localSheetId="3">[1]Listas!#REF!</definedName>
    <definedName name="Definición_y_concertación_de_Plan_de_Fortalecimiento_a_partir_del_diagnóstico" localSheetId="5">[2]Listas!#REF!</definedName>
    <definedName name="Definición_y_concertación_de_Plan_de_Fortalecimiento_a_partir_del_diagnóstico">Listas!#REF!</definedName>
    <definedName name="Diagnóstico_aplicación_componentes" localSheetId="3">[1]Listas!#REF!</definedName>
    <definedName name="Diagnóstico_aplicación_componentes" localSheetId="5">[2]Listas!#REF!</definedName>
    <definedName name="Diagnóstico_aplicación_componentes">Listas!#REF!</definedName>
    <definedName name="Diagnóstico_Gestión" localSheetId="3">[1]Listas!#REF!</definedName>
    <definedName name="Diagnóstico_Gestión" localSheetId="5">[2]Listas!#REF!</definedName>
    <definedName name="Diagnóstico_Gestión">Listas!#REF!</definedName>
    <definedName name="Documento_de_resultados_de_la_evaluación" localSheetId="3">[1]Listas!#REF!</definedName>
    <definedName name="Documento_de_resultados_de_la_evaluación" localSheetId="5">[2]Listas!#REF!</definedName>
    <definedName name="Documento_de_resultados_de_la_evaluación">Listas!#REF!</definedName>
    <definedName name="Evaluación" localSheetId="3">[1]Listas!#REF!</definedName>
    <definedName name="Evaluación" localSheetId="5">[2]Listas!#REF!</definedName>
    <definedName name="Evaluación">Listas!#REF!</definedName>
    <definedName name="GUAINÍA">Listas!$AG$3:$AG$4</definedName>
    <definedName name="GUAVIARE">Listas!$AH$3:$AH$6</definedName>
    <definedName name="HUILA">Listas!$P$3:$P$39</definedName>
    <definedName name="Implementación" localSheetId="3">[1]Listas!#REF!</definedName>
    <definedName name="Implementación" localSheetId="5">[2]Listas!#REF!</definedName>
    <definedName name="Implementación">Listas!#REF!</definedName>
    <definedName name="Implementación_Dim_Ambiental" localSheetId="3">[1]Listas!#REF!</definedName>
    <definedName name="Implementación_Dim_Ambiental" localSheetId="5">[2]Listas!#REF!</definedName>
    <definedName name="Implementación_Dim_Ambiental">Listas!#REF!</definedName>
    <definedName name="Implementación_Dim_Fiscal" localSheetId="3">[1]Listas!#REF!</definedName>
    <definedName name="Implementación_Dim_Fiscal" localSheetId="5">[2]Listas!#REF!</definedName>
    <definedName name="Implementación_Dim_Fiscal">Listas!#REF!</definedName>
    <definedName name="Implementación_Dim_Formalización_de_la_propiedad" localSheetId="3">[1]Listas!#REF!</definedName>
    <definedName name="Implementación_Dim_Formalización_de_la_propiedad" localSheetId="5">[2]Listas!#REF!</definedName>
    <definedName name="Implementación_Dim_Formalización_de_la_propiedad">Listas!#REF!</definedName>
    <definedName name="Implementación_Dim_Gestión_de_la_información_para_OT_y_AT" localSheetId="3">[1]Listas!#REF!</definedName>
    <definedName name="Implementación_Dim_Gestión_de_la_información_para_OT_y_AT" localSheetId="5">[2]Listas!#REF!</definedName>
    <definedName name="Implementación_Dim_Gestión_de_la_información_para_OT_y_AT">Listas!#REF!</definedName>
    <definedName name="Implementación_Gestión_del_Riesgo_de_Desastres" localSheetId="3">[1]Listas!#REF!</definedName>
    <definedName name="Implementación_Gestión_del_Riesgo_de_Desastres" localSheetId="5">[2]Listas!#REF!</definedName>
    <definedName name="Implementación_Gestión_del_Riesgo_de_Desastres">Listas!#REF!</definedName>
    <definedName name="Implementación_Participación" localSheetId="3">[1]Listas!#REF!</definedName>
    <definedName name="Implementación_Participación" localSheetId="5">[2]Listas!#REF!</definedName>
    <definedName name="Implementación_Participación">Listas!#REF!</definedName>
    <definedName name="LA_GUAJIRA">Listas!$Q$3:$Q$17</definedName>
    <definedName name="MAGDALENA">Listas!$R$3:$R$32</definedName>
    <definedName name="Manifestación_de_interes_a_nivel_departamental" localSheetId="3">[1]Listas!#REF!</definedName>
    <definedName name="Manifestación_de_interes_a_nivel_departamental" localSheetId="5">[2]Listas!#REF!</definedName>
    <definedName name="Manifestación_de_interes_a_nivel_departamental">Listas!#REF!</definedName>
    <definedName name="Manifestación_de_interes_a_nivel_municipal" localSheetId="3">[1]Listas!#REF!</definedName>
    <definedName name="Manifestación_de_interes_a_nivel_municipal" localSheetId="5">[2]Listas!#REF!</definedName>
    <definedName name="Manifestación_de_interes_a_nivel_municipal">Listas!#REF!</definedName>
    <definedName name="Mapa_de_Actores_del_SAT" localSheetId="3">[1]Listas!#REF!</definedName>
    <definedName name="Mapa_de_Actores_del_SAT" localSheetId="5">[2]Listas!#REF!</definedName>
    <definedName name="Mapa_de_Actores_del_SAT">Listas!#REF!</definedName>
    <definedName name="META">Listas!$S$3:$S$31</definedName>
    <definedName name="NARIÑO">Listas!$T$3:$T$66</definedName>
    <definedName name="NORTE_DE_SANTANDER">Listas!$U$3:$U$42</definedName>
    <definedName name="Propuesta_plan_de_fortalecimiento" localSheetId="3">[1]Listas!#REF!</definedName>
    <definedName name="Propuesta_plan_de_fortalecimiento" localSheetId="5">[2]Listas!#REF!</definedName>
    <definedName name="Propuesta_plan_de_fortalecimiento">Listas!#REF!</definedName>
    <definedName name="PUTUMAYO">Listas!$AD$3:$AD$15</definedName>
    <definedName name="QUINDIO">Listas!$V$3:$V$14</definedName>
    <definedName name="Resultado_de_la_implementación_del_plan_de_fortalecimiento_en_el_municipio_según_el_diagnóstico_realizado." localSheetId="3">[1]Listas!#REF!</definedName>
    <definedName name="Resultado_de_la_implementación_del_plan_de_fortalecimiento_en_el_municipio_según_el_diagnóstico_realizado." localSheetId="5">[2]Listas!#REF!</definedName>
    <definedName name="Resultado_de_la_implementación_del_plan_de_fortalecimiento_en_el_municipio_según_el_diagnóstico_realizado.">Listas!#REF!</definedName>
    <definedName name="RISARALDA">Listas!$W$3:$W$16</definedName>
    <definedName name="SAN_ANDRÉS">Listas!$AE$3</definedName>
    <definedName name="SANTANDER">Listas!$X$3:$X$89</definedName>
    <definedName name="SegmentaciónDeDatos_Dimensión">#N/A</definedName>
    <definedName name="SUCRE">Listas!$Y$3:$Y$28</definedName>
    <definedName name="TOLIMA">Listas!$Z$3:$Z$49</definedName>
    <definedName name="VALLE_DEL_CAUCA">Listas!$AA$3:$AA$44</definedName>
    <definedName name="VAUPÉS">Listas!$AI$3:$AI$5</definedName>
    <definedName name="VICHADA">Listas!$AJ$3:$AJ$6</definedName>
    <definedName name="VILLAVICENCIO">Listas!$S$3:$S$31</definedName>
  </definedNames>
  <calcPr calcId="191028"/>
  <pivotCaches>
    <pivotCache cacheId="0" r:id="rId9"/>
    <pivotCache cacheId="1" r:id="rId10"/>
    <pivotCache cacheId="2" r:id="rId11"/>
  </pivotCaches>
  <extLst>
    <ext xmlns:x14="http://schemas.microsoft.com/office/spreadsheetml/2009/9/main" uri="{BBE1A952-AA13-448e-AADC-164F8A28A991}">
      <x14:slicerCaches>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2" i="5" l="1"/>
  <c r="S101" i="5"/>
  <c r="S100" i="5"/>
  <c r="S99" i="5"/>
  <c r="S98" i="5"/>
  <c r="S97" i="5"/>
  <c r="S96" i="5"/>
  <c r="S95" i="5"/>
  <c r="S94" i="5"/>
  <c r="S93" i="5"/>
  <c r="S92" i="5"/>
  <c r="S91" i="5"/>
  <c r="S90" i="5"/>
  <c r="S89" i="5"/>
  <c r="S88" i="5"/>
  <c r="S87" i="5"/>
  <c r="S86" i="5"/>
  <c r="S85" i="5"/>
  <c r="S84" i="5"/>
  <c r="S83" i="5"/>
  <c r="S82" i="5"/>
  <c r="S81" i="5"/>
  <c r="S80" i="5"/>
  <c r="S79" i="5"/>
  <c r="S78" i="5"/>
  <c r="S77" i="5"/>
  <c r="S76" i="5"/>
  <c r="S75" i="5"/>
  <c r="S74" i="5"/>
  <c r="S73" i="5"/>
  <c r="S72" i="5"/>
  <c r="S71" i="5"/>
  <c r="S70" i="5"/>
  <c r="S69" i="5"/>
  <c r="S68" i="5"/>
  <c r="S67" i="5"/>
  <c r="S66" i="5"/>
  <c r="S65" i="5"/>
  <c r="S64" i="5"/>
  <c r="S63" i="5"/>
  <c r="S62" i="5"/>
  <c r="S61" i="5"/>
  <c r="S60" i="5"/>
  <c r="S59" i="5"/>
  <c r="S58" i="5"/>
  <c r="S57" i="5"/>
  <c r="S56" i="5"/>
  <c r="S55" i="5"/>
  <c r="S54" i="5"/>
  <c r="S53" i="5"/>
  <c r="S52" i="5"/>
  <c r="S51" i="5"/>
  <c r="S50" i="5"/>
  <c r="S49" i="5"/>
  <c r="S48" i="5"/>
  <c r="S47" i="5"/>
  <c r="S46" i="5"/>
  <c r="S45" i="5"/>
  <c r="S44" i="5"/>
  <c r="S43" i="5"/>
  <c r="S42" i="5"/>
  <c r="S41" i="5"/>
  <c r="S40" i="5"/>
  <c r="S39" i="5"/>
  <c r="S38" i="5"/>
  <c r="S37" i="5"/>
  <c r="S36" i="5"/>
  <c r="S35" i="5"/>
  <c r="S34" i="5"/>
  <c r="S33" i="5"/>
  <c r="S32" i="5"/>
  <c r="S31" i="5"/>
  <c r="S30" i="5"/>
  <c r="S29" i="5"/>
  <c r="S28" i="5"/>
  <c r="S27" i="5"/>
  <c r="S26" i="5"/>
  <c r="S25" i="5"/>
  <c r="S24" i="5"/>
  <c r="S23" i="5"/>
  <c r="S22" i="5"/>
  <c r="S21" i="5"/>
  <c r="S20" i="5"/>
  <c r="S19" i="5"/>
  <c r="S18" i="5"/>
  <c r="S17" i="5"/>
  <c r="S16" i="5"/>
  <c r="S15" i="5"/>
  <c r="D265" i="2"/>
  <c r="G44" i="9" l="1"/>
  <c r="G46" i="9"/>
  <c r="G45" i="9"/>
  <c r="G37" i="9"/>
  <c r="G36" i="9"/>
  <c r="H102" i="5" l="1"/>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l="1"/>
  <c r="J101" i="5" l="1"/>
  <c r="J30" i="5"/>
  <c r="J29" i="5"/>
  <c r="J27" i="5"/>
  <c r="J26" i="5"/>
  <c r="J25" i="5"/>
  <c r="J24" i="5"/>
  <c r="J23" i="5"/>
  <c r="J22" i="5"/>
  <c r="J21" i="5"/>
  <c r="J20" i="5"/>
  <c r="J19" i="5"/>
  <c r="J18" i="5"/>
  <c r="J17" i="5"/>
  <c r="J16" i="5"/>
  <c r="J15" i="5"/>
  <c r="J13" i="5"/>
  <c r="J12" i="5"/>
  <c r="J11" i="5"/>
  <c r="O11" i="5" s="1"/>
  <c r="Y11" i="5" s="1"/>
  <c r="J10" i="5"/>
  <c r="J9" i="5"/>
  <c r="J8" i="5"/>
  <c r="J100" i="5"/>
  <c r="J99" i="5"/>
  <c r="J28" i="5"/>
  <c r="J14" i="5"/>
  <c r="V102" i="5"/>
  <c r="V101" i="5"/>
  <c r="V100" i="5"/>
  <c r="V99" i="5"/>
  <c r="V98" i="5"/>
  <c r="V97" i="5"/>
  <c r="V96" i="5"/>
  <c r="V95" i="5"/>
  <c r="V94" i="5"/>
  <c r="V93" i="5"/>
  <c r="V92" i="5"/>
  <c r="V91" i="5"/>
  <c r="V90" i="5"/>
  <c r="V89" i="5"/>
  <c r="V88" i="5"/>
  <c r="V87" i="5"/>
  <c r="V86" i="5"/>
  <c r="V85" i="5"/>
  <c r="V84" i="5"/>
  <c r="V83" i="5"/>
  <c r="V82" i="5"/>
  <c r="V81" i="5"/>
  <c r="V80" i="5"/>
  <c r="V79" i="5"/>
  <c r="V78" i="5"/>
  <c r="V77" i="5"/>
  <c r="V76" i="5"/>
  <c r="V75" i="5"/>
  <c r="V74" i="5"/>
  <c r="V73" i="5"/>
  <c r="V72" i="5"/>
  <c r="V71" i="5"/>
  <c r="V70" i="5"/>
  <c r="V69" i="5"/>
  <c r="V68" i="5"/>
  <c r="V67" i="5"/>
  <c r="V66" i="5"/>
  <c r="V65" i="5"/>
  <c r="V64" i="5"/>
  <c r="V63" i="5"/>
  <c r="V62" i="5"/>
  <c r="V61" i="5"/>
  <c r="V60" i="5"/>
  <c r="V59" i="5"/>
  <c r="V58" i="5"/>
  <c r="V57" i="5"/>
  <c r="V56" i="5"/>
  <c r="V55" i="5"/>
  <c r="V54" i="5"/>
  <c r="V53" i="5"/>
  <c r="V52" i="5"/>
  <c r="V51" i="5"/>
  <c r="V50" i="5"/>
  <c r="V49" i="5"/>
  <c r="V48" i="5"/>
  <c r="V47" i="5"/>
  <c r="V46" i="5"/>
  <c r="V45" i="5"/>
  <c r="V44" i="5"/>
  <c r="V43" i="5"/>
  <c r="V42" i="5"/>
  <c r="V41" i="5"/>
  <c r="V40" i="5"/>
  <c r="V39" i="5"/>
  <c r="V38" i="5"/>
  <c r="V37" i="5"/>
  <c r="V36" i="5"/>
  <c r="V35" i="5"/>
  <c r="V34" i="5"/>
  <c r="V33" i="5"/>
  <c r="V32" i="5"/>
  <c r="V31" i="5"/>
  <c r="V30" i="5"/>
  <c r="V29" i="5"/>
  <c r="V28" i="5"/>
  <c r="V27" i="5"/>
  <c r="V26" i="5"/>
  <c r="V25" i="5"/>
  <c r="V24" i="5"/>
  <c r="V23" i="5"/>
  <c r="V22" i="5"/>
  <c r="V21" i="5"/>
  <c r="V20" i="5"/>
  <c r="V19" i="5"/>
  <c r="V18" i="5"/>
  <c r="V17" i="5"/>
  <c r="V16" i="5"/>
  <c r="V15" i="5"/>
  <c r="V14" i="5"/>
  <c r="V13" i="5"/>
  <c r="V12" i="5"/>
  <c r="V11" i="5"/>
  <c r="V10" i="5"/>
  <c r="V9" i="5"/>
  <c r="V8" i="5"/>
  <c r="V7" i="5"/>
  <c r="V6" i="5"/>
  <c r="V5" i="5"/>
  <c r="V4" i="5"/>
  <c r="V3" i="5"/>
  <c r="R102" i="5"/>
  <c r="R101" i="5"/>
  <c r="R100" i="5"/>
  <c r="R99" i="5"/>
  <c r="R98" i="5"/>
  <c r="R97" i="5"/>
  <c r="R96" i="5"/>
  <c r="R95" i="5"/>
  <c r="R94" i="5"/>
  <c r="R93" i="5"/>
  <c r="R92" i="5"/>
  <c r="R91" i="5"/>
  <c r="R90" i="5"/>
  <c r="R89" i="5"/>
  <c r="R88" i="5"/>
  <c r="R87" i="5"/>
  <c r="R86" i="5"/>
  <c r="R85" i="5"/>
  <c r="R84" i="5"/>
  <c r="R83" i="5"/>
  <c r="R82" i="5"/>
  <c r="R81" i="5"/>
  <c r="R80" i="5"/>
  <c r="R79" i="5"/>
  <c r="R78" i="5"/>
  <c r="R77" i="5"/>
  <c r="R76" i="5"/>
  <c r="R75" i="5"/>
  <c r="R74" i="5"/>
  <c r="R73" i="5"/>
  <c r="R72" i="5"/>
  <c r="R71" i="5"/>
  <c r="R70" i="5"/>
  <c r="R69" i="5"/>
  <c r="R68" i="5"/>
  <c r="R67" i="5"/>
  <c r="R66" i="5"/>
  <c r="R65" i="5"/>
  <c r="R64" i="5"/>
  <c r="R63" i="5"/>
  <c r="R62" i="5"/>
  <c r="R61" i="5"/>
  <c r="R60" i="5"/>
  <c r="R59" i="5"/>
  <c r="R58" i="5"/>
  <c r="R57" i="5"/>
  <c r="R56" i="5"/>
  <c r="R55" i="5"/>
  <c r="R54" i="5"/>
  <c r="R53" i="5"/>
  <c r="R52" i="5"/>
  <c r="R51" i="5"/>
  <c r="R50" i="5"/>
  <c r="R49" i="5"/>
  <c r="R4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S14" i="5"/>
  <c r="R14" i="5"/>
  <c r="S13" i="5"/>
  <c r="R13" i="5"/>
  <c r="S12" i="5"/>
  <c r="R12" i="5"/>
  <c r="S11" i="5"/>
  <c r="R11" i="5"/>
  <c r="S10" i="5"/>
  <c r="R10" i="5"/>
  <c r="S9" i="5"/>
  <c r="R9" i="5"/>
  <c r="S8" i="5"/>
  <c r="R8" i="5"/>
  <c r="S7" i="5"/>
  <c r="R7" i="5"/>
  <c r="S6" i="5"/>
  <c r="R6" i="5"/>
  <c r="S5" i="5"/>
  <c r="R5" i="5"/>
  <c r="S4" i="5"/>
  <c r="R4" i="5"/>
  <c r="S3" i="5"/>
  <c r="R3" i="5"/>
  <c r="V2" i="5"/>
  <c r="S2" i="5"/>
  <c r="R2" i="5"/>
  <c r="J102" i="5"/>
  <c r="B100" i="5"/>
  <c r="B101" i="5" s="1"/>
  <c r="B83" i="5"/>
  <c r="B84" i="5" s="1"/>
  <c r="B59" i="5"/>
  <c r="B60" i="5" s="1"/>
  <c r="B44" i="5"/>
  <c r="B45" i="5" s="1"/>
  <c r="B46" i="5" s="1"/>
  <c r="B36" i="5"/>
  <c r="B37" i="5" s="1"/>
  <c r="B32" i="5"/>
  <c r="B33" i="5" s="1"/>
  <c r="B34" i="5" s="1"/>
  <c r="B3" i="5"/>
  <c r="B4" i="5" s="1"/>
  <c r="E38" i="9" l="1"/>
  <c r="O101" i="5"/>
  <c r="Y101" i="5" s="1"/>
  <c r="O23" i="5"/>
  <c r="Y23" i="5" s="1"/>
  <c r="O14" i="5"/>
  <c r="Y14" i="5" s="1"/>
  <c r="B38" i="5"/>
  <c r="O19" i="5"/>
  <c r="Y19" i="5" s="1"/>
  <c r="O21" i="5"/>
  <c r="Y21" i="5" s="1"/>
  <c r="O18" i="5"/>
  <c r="Y18" i="5" s="1"/>
  <c r="O13" i="5"/>
  <c r="Y13" i="5" s="1"/>
  <c r="O12" i="5"/>
  <c r="O17" i="5"/>
  <c r="Y17" i="5" s="1"/>
  <c r="O16" i="5"/>
  <c r="Y16" i="5" s="1"/>
  <c r="O15" i="5"/>
  <c r="Y15" i="5" s="1"/>
  <c r="O25" i="5"/>
  <c r="Y25" i="5" s="1"/>
  <c r="O22" i="5"/>
  <c r="Y22" i="5" s="1"/>
  <c r="O24" i="5"/>
  <c r="Y24" i="5" s="1"/>
  <c r="B47" i="5"/>
  <c r="O10" i="5"/>
  <c r="Y10" i="5" s="1"/>
  <c r="O9" i="5"/>
  <c r="Y9" i="5" s="1"/>
  <c r="O8" i="5"/>
  <c r="Y8" i="5" s="1"/>
  <c r="O20" i="5"/>
  <c r="Y20" i="5" s="1"/>
  <c r="O28" i="5"/>
  <c r="Y28" i="5" s="1"/>
  <c r="O26" i="5"/>
  <c r="Y26" i="5" s="1"/>
  <c r="O29" i="5"/>
  <c r="Y29" i="5" s="1"/>
  <c r="O30" i="5"/>
  <c r="Y30" i="5" s="1"/>
  <c r="O27" i="5"/>
  <c r="Y27" i="5" s="1"/>
  <c r="B102" i="5"/>
  <c r="B85" i="5"/>
  <c r="B5" i="5"/>
  <c r="B61" i="5"/>
  <c r="O100" i="5"/>
  <c r="Y100" i="5" s="1"/>
  <c r="O102" i="5"/>
  <c r="Y102" i="5" s="1"/>
  <c r="O99" i="5"/>
  <c r="Y99" i="5" s="1"/>
  <c r="AO23" i="4"/>
  <c r="AO22" i="4"/>
  <c r="AO21" i="4"/>
  <c r="AO20" i="4"/>
  <c r="AO19" i="4"/>
  <c r="AO18" i="4"/>
  <c r="AO17" i="4"/>
  <c r="AO16" i="4"/>
  <c r="AO15" i="4"/>
  <c r="AO14" i="4"/>
  <c r="AO13" i="4"/>
  <c r="AO12" i="4"/>
  <c r="AO11" i="4"/>
  <c r="AO10" i="4"/>
  <c r="AO9" i="4"/>
  <c r="AO8" i="4"/>
  <c r="AO7" i="4"/>
  <c r="AO6" i="4"/>
  <c r="AO5" i="4"/>
  <c r="AO4" i="4"/>
  <c r="AO3" i="4"/>
  <c r="Y12" i="5" l="1"/>
  <c r="F40" i="9" s="1"/>
  <c r="E40" i="9"/>
  <c r="E37" i="9"/>
  <c r="E39" i="9"/>
  <c r="E42" i="9"/>
  <c r="E41" i="9"/>
  <c r="E44" i="9"/>
  <c r="E45" i="9"/>
  <c r="F46" i="9"/>
  <c r="E46" i="9"/>
  <c r="F43" i="9"/>
  <c r="E43" i="9"/>
  <c r="F38" i="9"/>
  <c r="B6" i="5"/>
  <c r="B48" i="5"/>
  <c r="B62" i="5"/>
  <c r="B39" i="5"/>
  <c r="B86" i="5"/>
  <c r="F37" i="9" l="1"/>
  <c r="F44" i="9"/>
  <c r="F45" i="9"/>
  <c r="F41" i="9"/>
  <c r="F42" i="9"/>
  <c r="F39" i="9"/>
  <c r="B63" i="5"/>
  <c r="B87" i="5"/>
  <c r="B49" i="5"/>
  <c r="B40" i="5"/>
  <c r="B7" i="5"/>
  <c r="B41" i="5" l="1"/>
  <c r="B50" i="5"/>
  <c r="B8" i="5"/>
  <c r="B88" i="5"/>
  <c r="B64" i="5"/>
  <c r="B89" i="5" l="1"/>
  <c r="B9" i="5"/>
  <c r="B51" i="5"/>
  <c r="B42" i="5"/>
  <c r="B65" i="5"/>
  <c r="B52" i="5" l="1"/>
  <c r="B66" i="5"/>
  <c r="B10" i="5"/>
  <c r="B90" i="5"/>
  <c r="B67" i="5" l="1"/>
  <c r="B11" i="5"/>
  <c r="B91" i="5"/>
  <c r="B53" i="5"/>
  <c r="B12" i="5" l="1"/>
  <c r="B54" i="5"/>
  <c r="B68" i="5"/>
  <c r="B92" i="5"/>
  <c r="B55" i="5" l="1"/>
  <c r="B69" i="5"/>
  <c r="B93" i="5"/>
  <c r="B13" i="5"/>
  <c r="B94" i="5" l="1"/>
  <c r="B70" i="5"/>
  <c r="B14" i="5"/>
  <c r="B56" i="5"/>
  <c r="B71" i="5" l="1"/>
  <c r="B15" i="5"/>
  <c r="B95" i="5"/>
  <c r="B57" i="5"/>
  <c r="B96" i="5" l="1"/>
  <c r="B16" i="5"/>
  <c r="B72" i="5"/>
  <c r="B73" i="5" l="1"/>
  <c r="B17" i="5"/>
  <c r="B97" i="5"/>
  <c r="B98" i="5" l="1"/>
  <c r="B18" i="5"/>
  <c r="B74" i="5"/>
  <c r="B75" i="5" l="1"/>
  <c r="B19" i="5"/>
  <c r="B20" i="5" l="1"/>
  <c r="B76" i="5"/>
  <c r="B21" i="5" l="1"/>
  <c r="B77" i="5"/>
  <c r="B78" i="5" l="1"/>
  <c r="B22" i="5"/>
  <c r="B23" i="5" l="1"/>
  <c r="B79" i="5"/>
  <c r="B80" i="5" l="1"/>
  <c r="B24" i="5"/>
  <c r="B25" i="5" l="1"/>
  <c r="B81" i="5"/>
  <c r="B26" i="5" l="1"/>
  <c r="B27" i="5" l="1"/>
  <c r="B28" i="5" l="1"/>
  <c r="B29" i="5" l="1"/>
  <c r="B30" i="5" l="1"/>
  <c r="P100" i="5" l="1"/>
  <c r="Z100" i="5" s="1"/>
  <c r="P99" i="5"/>
  <c r="Z99" i="5" s="1"/>
  <c r="P101" i="5"/>
  <c r="Z101" i="5" s="1"/>
  <c r="P102" i="5"/>
  <c r="Z102" i="5" s="1"/>
  <c r="J7" i="5" l="1"/>
  <c r="J92" i="5"/>
  <c r="J80" i="5"/>
  <c r="J68" i="5"/>
  <c r="J33" i="5"/>
  <c r="J48" i="5"/>
  <c r="J36" i="5"/>
  <c r="J35" i="5"/>
  <c r="J75" i="5"/>
  <c r="J62" i="5"/>
  <c r="J73" i="5"/>
  <c r="J6" i="5"/>
  <c r="J91" i="5"/>
  <c r="J79" i="5"/>
  <c r="J66" i="5"/>
  <c r="J32" i="5"/>
  <c r="J47" i="5"/>
  <c r="J87" i="5"/>
  <c r="J86" i="5"/>
  <c r="J61" i="5"/>
  <c r="J5" i="5"/>
  <c r="J90" i="5"/>
  <c r="J78" i="5"/>
  <c r="J67" i="5"/>
  <c r="J31" i="5"/>
  <c r="J46" i="5"/>
  <c r="J55" i="5"/>
  <c r="J74" i="5"/>
  <c r="J85" i="5"/>
  <c r="J4" i="5"/>
  <c r="J89" i="5"/>
  <c r="J77" i="5"/>
  <c r="J65" i="5"/>
  <c r="J57" i="5"/>
  <c r="J45" i="5"/>
  <c r="J3" i="5"/>
  <c r="J88" i="5"/>
  <c r="J76" i="5"/>
  <c r="J63" i="5"/>
  <c r="J56" i="5"/>
  <c r="J44" i="5"/>
  <c r="J2" i="5"/>
  <c r="J64" i="5"/>
  <c r="J43" i="5"/>
  <c r="J98" i="5"/>
  <c r="J54" i="5"/>
  <c r="J42" i="5"/>
  <c r="J97" i="5"/>
  <c r="J53" i="5"/>
  <c r="J41" i="5"/>
  <c r="J96" i="5"/>
  <c r="J60" i="5"/>
  <c r="J38" i="5"/>
  <c r="J95" i="5"/>
  <c r="J59" i="5"/>
  <c r="J52" i="5"/>
  <c r="J49" i="5"/>
  <c r="J40" i="5"/>
  <c r="J37" i="5"/>
  <c r="J94" i="5"/>
  <c r="J58" i="5"/>
  <c r="J93" i="5"/>
  <c r="J34" i="5"/>
  <c r="J84" i="5"/>
  <c r="J83" i="5"/>
  <c r="J51" i="5"/>
  <c r="J82" i="5"/>
  <c r="J50" i="5"/>
  <c r="J81" i="5"/>
  <c r="J72" i="5"/>
  <c r="J71" i="5"/>
  <c r="J39" i="5"/>
  <c r="J70" i="5"/>
  <c r="J69" i="5"/>
  <c r="O3" i="5" l="1"/>
  <c r="Y3" i="5" s="1"/>
  <c r="O91" i="5"/>
  <c r="Y91" i="5" s="1"/>
  <c r="O97" i="5"/>
  <c r="Y97" i="5" s="1"/>
  <c r="O96" i="5"/>
  <c r="Y96" i="5" s="1"/>
  <c r="O94" i="5"/>
  <c r="Y94" i="5" s="1"/>
  <c r="O92" i="5"/>
  <c r="Y92" i="5" s="1"/>
  <c r="O93" i="5"/>
  <c r="Y93" i="5" s="1"/>
  <c r="O90" i="5"/>
  <c r="Y90" i="5" s="1"/>
  <c r="O98" i="5"/>
  <c r="Y98" i="5" s="1"/>
  <c r="O95" i="5"/>
  <c r="Y95" i="5" s="1"/>
  <c r="O61" i="5"/>
  <c r="Y61" i="5" s="1"/>
  <c r="O64" i="5"/>
  <c r="Y64" i="5" s="1"/>
  <c r="O66" i="5"/>
  <c r="Y66" i="5" s="1"/>
  <c r="O63" i="5"/>
  <c r="Y63" i="5" s="1"/>
  <c r="O60" i="5"/>
  <c r="Y60" i="5" s="1"/>
  <c r="O59" i="5"/>
  <c r="Y59" i="5" s="1"/>
  <c r="O58" i="5"/>
  <c r="Y58" i="5" s="1"/>
  <c r="O65" i="5"/>
  <c r="Y65" i="5" s="1"/>
  <c r="O62" i="5"/>
  <c r="Y62" i="5" s="1"/>
  <c r="O67" i="5"/>
  <c r="Y67" i="5" s="1"/>
  <c r="O5" i="5"/>
  <c r="Y5" i="5" s="1"/>
  <c r="O2" i="5"/>
  <c r="Y2" i="5" s="1"/>
  <c r="O7" i="5"/>
  <c r="Y7" i="5" s="1"/>
  <c r="O4" i="5"/>
  <c r="Y4" i="5" s="1"/>
  <c r="O6" i="5"/>
  <c r="Y6" i="5" s="1"/>
  <c r="O41" i="5"/>
  <c r="Y41" i="5" s="1"/>
  <c r="O42" i="5"/>
  <c r="Y42" i="5" s="1"/>
  <c r="O81" i="5"/>
  <c r="Y81" i="5" s="1"/>
  <c r="O78" i="5"/>
  <c r="Y78" i="5" s="1"/>
  <c r="O72" i="5"/>
  <c r="Y72" i="5" s="1"/>
  <c r="O73" i="5"/>
  <c r="Y73" i="5" s="1"/>
  <c r="O76" i="5"/>
  <c r="Y76" i="5" s="1"/>
  <c r="O80" i="5"/>
  <c r="Y80" i="5" s="1"/>
  <c r="O77" i="5"/>
  <c r="Y77" i="5" s="1"/>
  <c r="O74" i="5"/>
  <c r="Y74" i="5" s="1"/>
  <c r="O79" i="5"/>
  <c r="Y79" i="5" s="1"/>
  <c r="O75" i="5"/>
  <c r="Y75" i="5" s="1"/>
  <c r="O38" i="5"/>
  <c r="Y38" i="5" s="1"/>
  <c r="O40" i="5"/>
  <c r="Y40" i="5" s="1"/>
  <c r="O39" i="5"/>
  <c r="Y39" i="5" s="1"/>
  <c r="O33" i="5"/>
  <c r="Y33" i="5" s="1"/>
  <c r="O34" i="5"/>
  <c r="Y34" i="5" s="1"/>
  <c r="O45" i="5"/>
  <c r="Y45" i="5" s="1"/>
  <c r="O47" i="5"/>
  <c r="Y47" i="5" s="1"/>
  <c r="O46" i="5"/>
  <c r="Y46" i="5" s="1"/>
  <c r="O43" i="5"/>
  <c r="Y43" i="5" s="1"/>
  <c r="O44" i="5"/>
  <c r="Y44" i="5" s="1"/>
  <c r="O83" i="5"/>
  <c r="Y83" i="5" s="1"/>
  <c r="O82" i="5"/>
  <c r="Y82" i="5" s="1"/>
  <c r="O84" i="5"/>
  <c r="Y84" i="5" s="1"/>
  <c r="O85" i="5"/>
  <c r="Y85" i="5" s="1"/>
  <c r="O55" i="5"/>
  <c r="O56" i="5"/>
  <c r="Y56" i="5" s="1"/>
  <c r="O57" i="5"/>
  <c r="Y57" i="5" s="1"/>
  <c r="O50" i="5"/>
  <c r="Y50" i="5" s="1"/>
  <c r="O49" i="5"/>
  <c r="Y49" i="5" s="1"/>
  <c r="O51" i="5"/>
  <c r="Y51" i="5" s="1"/>
  <c r="O48" i="5"/>
  <c r="Y48" i="5" s="1"/>
  <c r="O69" i="5"/>
  <c r="Y69" i="5" s="1"/>
  <c r="O70" i="5"/>
  <c r="Y70" i="5" s="1"/>
  <c r="O71" i="5"/>
  <c r="Y71" i="5" s="1"/>
  <c r="O68" i="5"/>
  <c r="Y68" i="5" s="1"/>
  <c r="O35" i="5"/>
  <c r="Y35" i="5" s="1"/>
  <c r="O36" i="5"/>
  <c r="Y36" i="5" s="1"/>
  <c r="O37" i="5"/>
  <c r="Y37" i="5" s="1"/>
  <c r="O54" i="5"/>
  <c r="Y54" i="5" s="1"/>
  <c r="O52" i="5"/>
  <c r="O53" i="5"/>
  <c r="Y53" i="5" s="1"/>
  <c r="O86" i="5"/>
  <c r="Y86" i="5" s="1"/>
  <c r="O89" i="5"/>
  <c r="Y89" i="5" s="1"/>
  <c r="O87" i="5"/>
  <c r="Y87" i="5" s="1"/>
  <c r="O88" i="5"/>
  <c r="Y88" i="5" s="1"/>
  <c r="O32" i="5"/>
  <c r="Y32" i="5" s="1"/>
  <c r="O31" i="5"/>
  <c r="Y31" i="5" s="1"/>
  <c r="E19" i="9" l="1"/>
  <c r="Y52" i="5"/>
  <c r="E20" i="9"/>
  <c r="Y55" i="5"/>
  <c r="F20" i="9" s="1"/>
  <c r="E17" i="9"/>
  <c r="E18" i="9"/>
  <c r="E16" i="9"/>
  <c r="E15" i="9"/>
  <c r="E29" i="9"/>
  <c r="E28" i="9"/>
  <c r="F36" i="9"/>
  <c r="E36" i="9"/>
  <c r="E25" i="9"/>
  <c r="E24" i="9"/>
  <c r="E27" i="9"/>
  <c r="E26" i="9"/>
  <c r="F33" i="9"/>
  <c r="E33" i="9"/>
  <c r="F19" i="9"/>
  <c r="E49" i="9"/>
  <c r="E31" i="9"/>
  <c r="E32" i="9"/>
  <c r="F10" i="9"/>
  <c r="E10" i="9"/>
  <c r="F50" i="9"/>
  <c r="E50" i="9"/>
  <c r="F34" i="9"/>
  <c r="E34" i="9"/>
  <c r="E12" i="9"/>
  <c r="E11" i="9"/>
  <c r="F13" i="9"/>
  <c r="E13" i="9"/>
  <c r="E22" i="9"/>
  <c r="E23" i="9"/>
  <c r="P91" i="5"/>
  <c r="Z91" i="5" s="1"/>
  <c r="P94" i="5"/>
  <c r="Z94" i="5" s="1"/>
  <c r="P95" i="5"/>
  <c r="Z95" i="5" s="1"/>
  <c r="P92" i="5"/>
  <c r="Z92" i="5" s="1"/>
  <c r="P96" i="5"/>
  <c r="Z96" i="5" s="1"/>
  <c r="P83" i="5"/>
  <c r="Z83" i="5" s="1"/>
  <c r="P93" i="5"/>
  <c r="Z93" i="5" s="1"/>
  <c r="P87" i="5"/>
  <c r="Z87" i="5" s="1"/>
  <c r="P97" i="5"/>
  <c r="Z97" i="5" s="1"/>
  <c r="P98" i="5"/>
  <c r="Z98" i="5" s="1"/>
  <c r="P89" i="5"/>
  <c r="Z89" i="5" s="1"/>
  <c r="P86" i="5"/>
  <c r="Z86" i="5" s="1"/>
  <c r="P82" i="5"/>
  <c r="Z82" i="5" s="1"/>
  <c r="P90" i="5"/>
  <c r="Z90" i="5" s="1"/>
  <c r="P84" i="5"/>
  <c r="Z84" i="5" s="1"/>
  <c r="P88" i="5"/>
  <c r="Z88" i="5" s="1"/>
  <c r="P85" i="5"/>
  <c r="Z85" i="5" s="1"/>
  <c r="P57" i="5"/>
  <c r="Z57" i="5" s="1"/>
  <c r="P54" i="5"/>
  <c r="Z54" i="5" s="1"/>
  <c r="P53" i="5"/>
  <c r="Z53" i="5" s="1"/>
  <c r="P55" i="5"/>
  <c r="Z55" i="5" s="1"/>
  <c r="P44" i="5"/>
  <c r="Z44" i="5" s="1"/>
  <c r="P50" i="5"/>
  <c r="Z50" i="5" s="1"/>
  <c r="P46" i="5"/>
  <c r="Z46" i="5" s="1"/>
  <c r="P48" i="5"/>
  <c r="Z48" i="5" s="1"/>
  <c r="P45" i="5"/>
  <c r="Z45" i="5" s="1"/>
  <c r="P52" i="5"/>
  <c r="Z52" i="5" s="1"/>
  <c r="P43" i="5"/>
  <c r="Z43" i="5" s="1"/>
  <c r="P49" i="5"/>
  <c r="Z49" i="5" s="1"/>
  <c r="P47" i="5"/>
  <c r="Z47" i="5" s="1"/>
  <c r="P56" i="5"/>
  <c r="Z56" i="5" s="1"/>
  <c r="P51" i="5"/>
  <c r="Z51" i="5" s="1"/>
  <c r="P29" i="5"/>
  <c r="Z29" i="5" s="1"/>
  <c r="P14" i="5"/>
  <c r="Z14" i="5" s="1"/>
  <c r="P27" i="5"/>
  <c r="Z27" i="5" s="1"/>
  <c r="P10" i="5"/>
  <c r="Z10" i="5" s="1"/>
  <c r="P23" i="5"/>
  <c r="Z23" i="5" s="1"/>
  <c r="P15" i="5"/>
  <c r="Z15" i="5" s="1"/>
  <c r="P21" i="5"/>
  <c r="Z21" i="5" s="1"/>
  <c r="P13" i="5"/>
  <c r="Z13" i="5" s="1"/>
  <c r="P25" i="5"/>
  <c r="Z25" i="5" s="1"/>
  <c r="P12" i="5"/>
  <c r="Z12" i="5" s="1"/>
  <c r="P16" i="5"/>
  <c r="Z16" i="5" s="1"/>
  <c r="P30" i="5"/>
  <c r="Z30" i="5" s="1"/>
  <c r="P8" i="5"/>
  <c r="Z8" i="5" s="1"/>
  <c r="P28" i="5"/>
  <c r="Z28" i="5" s="1"/>
  <c r="P24" i="5"/>
  <c r="Z24" i="5" s="1"/>
  <c r="P4" i="5"/>
  <c r="Z4" i="5" s="1"/>
  <c r="P17" i="5"/>
  <c r="Z17" i="5" s="1"/>
  <c r="P18" i="5"/>
  <c r="Z18" i="5" s="1"/>
  <c r="P2" i="5"/>
  <c r="Z2" i="5" s="1"/>
  <c r="P20" i="5"/>
  <c r="Z20" i="5" s="1"/>
  <c r="P22" i="5"/>
  <c r="Z22" i="5" s="1"/>
  <c r="P11" i="5"/>
  <c r="Z11" i="5" s="1"/>
  <c r="P7" i="5"/>
  <c r="Z7" i="5" s="1"/>
  <c r="P5" i="5"/>
  <c r="Z5" i="5" s="1"/>
  <c r="P9" i="5"/>
  <c r="Z9" i="5" s="1"/>
  <c r="P6" i="5"/>
  <c r="Z6" i="5" s="1"/>
  <c r="P26" i="5"/>
  <c r="Z26" i="5" s="1"/>
  <c r="P3" i="5"/>
  <c r="Z3" i="5" s="1"/>
  <c r="P19" i="5"/>
  <c r="Z19" i="5" s="1"/>
  <c r="P79" i="5"/>
  <c r="Z79" i="5" s="1"/>
  <c r="P67" i="5"/>
  <c r="Z67" i="5" s="1"/>
  <c r="P71" i="5"/>
  <c r="Z71" i="5" s="1"/>
  <c r="P70" i="5"/>
  <c r="Z70" i="5" s="1"/>
  <c r="P77" i="5"/>
  <c r="Z77" i="5" s="1"/>
  <c r="P60" i="5"/>
  <c r="Z60" i="5" s="1"/>
  <c r="P69" i="5"/>
  <c r="Z69" i="5" s="1"/>
  <c r="P76" i="5"/>
  <c r="Z76" i="5" s="1"/>
  <c r="P62" i="5"/>
  <c r="Z62" i="5" s="1"/>
  <c r="P80" i="5"/>
  <c r="Z80" i="5" s="1"/>
  <c r="P58" i="5"/>
  <c r="Z58" i="5" s="1"/>
  <c r="P81" i="5"/>
  <c r="Z81" i="5" s="1"/>
  <c r="P66" i="5"/>
  <c r="Z66" i="5" s="1"/>
  <c r="P63" i="5"/>
  <c r="Z63" i="5" s="1"/>
  <c r="P61" i="5"/>
  <c r="Z61" i="5" s="1"/>
  <c r="P78" i="5"/>
  <c r="Z78" i="5" s="1"/>
  <c r="P73" i="5"/>
  <c r="Z73" i="5" s="1"/>
  <c r="P74" i="5"/>
  <c r="Z74" i="5" s="1"/>
  <c r="P68" i="5"/>
  <c r="Z68" i="5" s="1"/>
  <c r="P64" i="5"/>
  <c r="Z64" i="5" s="1"/>
  <c r="P59" i="5"/>
  <c r="Z59" i="5" s="1"/>
  <c r="P72" i="5"/>
  <c r="Z72" i="5" s="1"/>
  <c r="P65" i="5"/>
  <c r="Z65" i="5" s="1"/>
  <c r="P75" i="5"/>
  <c r="Z75" i="5" s="1"/>
  <c r="P37" i="5"/>
  <c r="Z37" i="5" s="1"/>
  <c r="P38" i="5"/>
  <c r="Z38" i="5" s="1"/>
  <c r="P39" i="5"/>
  <c r="Z39" i="5" s="1"/>
  <c r="P42" i="5"/>
  <c r="Z42" i="5" s="1"/>
  <c r="P40" i="5"/>
  <c r="Z40" i="5" s="1"/>
  <c r="P36" i="5"/>
  <c r="Z36" i="5" s="1"/>
  <c r="P35" i="5"/>
  <c r="Z35" i="5" s="1"/>
  <c r="P41" i="5"/>
  <c r="Z41" i="5" s="1"/>
  <c r="P32" i="5"/>
  <c r="Z32" i="5" s="1"/>
  <c r="P33" i="5"/>
  <c r="Z33" i="5" s="1"/>
  <c r="P34" i="5"/>
  <c r="Z34" i="5" s="1"/>
  <c r="P31" i="5"/>
  <c r="Z31" i="5" s="1"/>
  <c r="F49" i="9" l="1"/>
  <c r="F29" i="9"/>
  <c r="F28" i="9"/>
  <c r="F11" i="9"/>
  <c r="F12" i="9"/>
  <c r="F23" i="9"/>
  <c r="F22" i="9"/>
  <c r="F15" i="9"/>
  <c r="F16" i="9"/>
  <c r="F31" i="9"/>
  <c r="F32" i="9"/>
  <c r="F27" i="9"/>
  <c r="F26" i="9"/>
  <c r="F25" i="9"/>
  <c r="F24" i="9"/>
  <c r="F18" i="9"/>
  <c r="F17" i="9"/>
</calcChain>
</file>

<file path=xl/sharedStrings.xml><?xml version="1.0" encoding="utf-8"?>
<sst xmlns="http://schemas.openxmlformats.org/spreadsheetml/2006/main" count="3044" uniqueCount="1756">
  <si>
    <t>INSTRUMENTO DE RECOLECCIÓN DE INFORMACIÓN - DIAGNÓSTICO DE CAPACIDADES TERRITORIALES PARA USO Y APROVECAMIENTO DEL CATASTRO MULTIPROPÓSITO</t>
  </si>
  <si>
    <t>version</t>
  </si>
  <si>
    <r>
      <t>Objetivo:</t>
    </r>
    <r>
      <rPr>
        <sz val="10"/>
        <rFont val="Montserrat"/>
      </rPr>
      <t> Orientar el diligenciamiento de la matriz de diagnóstico en las dimensiones Ambiental, Fiscal, Formalización de la Propiedad, Gestión de la Información para OT y AT, Gestión del Riesgo, y Participación, con el propósito de identificar el estado actual del territorio en relación con los procesos de gestión pública inherentes a cada dimensión, facilitando su posterior evaluación tras la implementación del componente de fortalecimiento territorial. </t>
    </r>
  </si>
  <si>
    <t>Instrucciones</t>
  </si>
  <si>
    <t>1. Llenar todas las celdas en blanco detro del formato
2. Los comentarios se realizan a nivel de hitos
3. Los medios de verificación se detallan a nivel de la dimensión respectiva</t>
  </si>
  <si>
    <t>*La numeración corresponde a un id de la pregunta, no es un orden</t>
  </si>
  <si>
    <t>Fecha de diligenciamiento</t>
  </si>
  <si>
    <t>Nombre y Apellidos del consultor del equipo CM-DNP que realiza el diagnóstico</t>
  </si>
  <si>
    <t>Observaciones a la elaboración de este formulario </t>
  </si>
  <si>
    <t>Seleccione el departamento: </t>
  </si>
  <si>
    <t>Seleccione el municipio</t>
  </si>
  <si>
    <t>FINANZAS TERRITORIALES</t>
  </si>
  <si>
    <t>Nombre del responsable de la entidad territorial (Funcionario - Contratista) que responde</t>
  </si>
  <si>
    <t>Área / Depedencia del responsable de la entidad territorial que responde</t>
  </si>
  <si>
    <t>Teléfono, del responsable de la entidad territorial que responde</t>
  </si>
  <si>
    <t>Correo electrónico del responsable de la entidad territorial que responde</t>
  </si>
  <si>
    <t>Código Hito</t>
  </si>
  <si>
    <t>F.1</t>
  </si>
  <si>
    <t>Hito</t>
  </si>
  <si>
    <t>Análisis de la nueva base gravable y liquidación de impuestos</t>
  </si>
  <si>
    <t>Código criterio de calificación</t>
  </si>
  <si>
    <t>Tómese unos minutos para reflexionar sobre las siguientes afirmaciones. Seleccione SI o NO según considere es la mejor opción</t>
  </si>
  <si>
    <t>Respuesta municipio</t>
  </si>
  <si>
    <t>F.1.01</t>
  </si>
  <si>
    <t>¿El municipio cuenta con un programa o aplicación para proyectar la liquidación del IPU a partir de una actualización catastral?</t>
  </si>
  <si>
    <t>F.1.02</t>
  </si>
  <si>
    <t>¿El municipio identifica correctamente los predios exentos y excluidos de IPU?</t>
  </si>
  <si>
    <t>F.1.03</t>
  </si>
  <si>
    <t>¿El municipio tiene programado en la liquidación del IPU el cálculo de la liquidación del IPU con los límites de crecimiento del IPU por predio tras una actualización catastral, según la normativa vigente?</t>
  </si>
  <si>
    <t>Comentarios sobre el diligenciamiento de las preguntas asociadas al Hito: F.1</t>
  </si>
  <si>
    <t>F.2</t>
  </si>
  <si>
    <t>Análisis y propuestas de ajuste al Estatuto Tributario Municipal en IPU</t>
  </si>
  <si>
    <t>F.2.01</t>
  </si>
  <si>
    <t>El año anterior a la entrada en vigencia de la actualización catastral y en aras de anticipar su impacto,  cuenta con una revisión del estatuto tributario municipal, en el capítulo del IPU y otras tasas relacionadas con el avalúo catastral o el IPU, que incluya un análisis del esquema tarifario con un criterio diferencial y progresivo?</t>
  </si>
  <si>
    <t>F.2.02</t>
  </si>
  <si>
    <t xml:space="preserve">¿El estatuto tributario municipal, en el capítulo del IPU, cuenta con un tratamiento preferencial para las áreas relacionadas con las determinantes del ordenamiento territorial en áreas ambientalmente protegidas, áreas de riesgo, patrimonio cultural? </t>
  </si>
  <si>
    <t>F.2.03</t>
  </si>
  <si>
    <t>¿El municipio cuenta con un programa o aplicación para proyectar la liquidación del IPU tras un ajuste en sus tarifas en el estatuto tributario municipal?</t>
  </si>
  <si>
    <t>Comentarios sobre el diligenciamiento de las preguntas asociadas al Hito F2</t>
  </si>
  <si>
    <t>F.3</t>
  </si>
  <si>
    <t>Medidas para mejorar el recaudo del IPU</t>
  </si>
  <si>
    <t>F.3.01</t>
  </si>
  <si>
    <t>¿Los funcionarios de la actual administración han recibido capacitación en temas relacionados con el uso de la información catastral para el IPU y la gestión de su cartera?</t>
  </si>
  <si>
    <t>F.3.02</t>
  </si>
  <si>
    <t>¿El municipio tiene claridad para usar integralmente las variables "condición de propiedad, nombre, destino económico y uso" de la base catastral en el análisis de la cartera de IPU?</t>
  </si>
  <si>
    <t>Comentarios sobre el diligenciamiento de las preguntas asociadas al Hito F3</t>
  </si>
  <si>
    <t>Medios de verificación Dimensión: FINANZAS TERRITORIALES</t>
  </si>
  <si>
    <t>FORMALIZACIÓN DE LA PROPIEDAD</t>
  </si>
  <si>
    <t>FP.1</t>
  </si>
  <si>
    <t>Declaratoria de propiedad a favor de la entidad territorial</t>
  </si>
  <si>
    <t>FP.1.01</t>
  </si>
  <si>
    <t>¿Se tiene conocimiento sobre cuántos predios en área urbana no tienen tradición de propiedad privada?</t>
  </si>
  <si>
    <t>FP.1.02</t>
  </si>
  <si>
    <t xml:space="preserve">¿Los bienes destinados para la prestación del servicio de salud y educación tienen identificación de folio de matrícula inmobiliaria, dirección, número predial y avalúo? </t>
  </si>
  <si>
    <t>FP.1.03</t>
  </si>
  <si>
    <t>El municipio tiene identificados todos y cada uno de los predios de su propiedad? </t>
  </si>
  <si>
    <t>FP.1.04</t>
  </si>
  <si>
    <t>¿Se tiene establecido el procedimiento necesario para la incorporación de los bienes fiscales a favor del municipio? </t>
  </si>
  <si>
    <t>FP.1.05</t>
  </si>
  <si>
    <t>¿El municipio ha expedido en los últimos 5 años algún acto administrativo de declaración de baldío y transformación como bien fiscal sobre algún predio?</t>
  </si>
  <si>
    <t>Comentarios sobre el diligenciamiento de las preguntas asociadas al Hito: FP.1</t>
  </si>
  <si>
    <t>FP.2</t>
  </si>
  <si>
    <t>Legalización de bienes de uso público</t>
  </si>
  <si>
    <t>FP.2.01</t>
  </si>
  <si>
    <t>¿Se encuentran identificados jurídica y catastralmente todos los bienes de uso público?</t>
  </si>
  <si>
    <t>FP.2.02</t>
  </si>
  <si>
    <t>¿Las vías terciarias se encuentran legalizadas a favor del municipio?</t>
  </si>
  <si>
    <t>FP.2.03</t>
  </si>
  <si>
    <t>¿Los funcionarios de la actual administración han recibido alguna capacitación sobre legalización de bienes de uso público?</t>
  </si>
  <si>
    <t>FP.2.04</t>
  </si>
  <si>
    <t>¿Se cuenta con un procedimiento para la legalización de bienes de uso público?</t>
  </si>
  <si>
    <t>Comentarios sobre el diligenciamiento de las preguntas asociadas al Hito FP.2</t>
  </si>
  <si>
    <t>FP.3</t>
  </si>
  <si>
    <t>Cesión a título gratuito de bienes fiscales a particulares</t>
  </si>
  <si>
    <t>FP.3.01</t>
  </si>
  <si>
    <t>¿Se tienen identificadas con georreferenciación las zonas insalubres en su territorio?</t>
  </si>
  <si>
    <t>FP.3.02</t>
  </si>
  <si>
    <t>¿Se cuenta con un procedimiento para la cesión a título gratuito de bienes fiscales a particulares?</t>
  </si>
  <si>
    <t>FP.3.03</t>
  </si>
  <si>
    <t>¿Se cuenta con información sobre predios baldíos urbanos o a nombre del municipio que se encuentren ocupados por terceros que puedan ser objeto de cesión a título gratuito?</t>
  </si>
  <si>
    <t>Comentarios sobre el diligenciamiento de las preguntas asociadas al Hito: FP3</t>
  </si>
  <si>
    <t>FP.4</t>
  </si>
  <si>
    <t>Transferencia gratuita entre entidades públicas</t>
  </si>
  <si>
    <t>FP.4.01</t>
  </si>
  <si>
    <t>¿Se cuenta con una identificación de los predios baldíos urbanos o a nombre municipio que deberían transferirse a otras entidades públicas o viceversa?</t>
  </si>
  <si>
    <t>FP.4.02</t>
  </si>
  <si>
    <t>¿Se cuenta con un procedimiento para transferencia gratuita entre entidades públicas?</t>
  </si>
  <si>
    <t>FP.4.03</t>
  </si>
  <si>
    <t>¿El municipio ha expedido actos administrativos de cesión a título gratuito a favor de entidades públicas?</t>
  </si>
  <si>
    <t>Comentarios sobre el diligenciamiento de las preguntas asociadas al Hito: FP4</t>
  </si>
  <si>
    <t>Medios de verificación Dimensión: FORMALIZACIÓN DE LA PROPIEDAD</t>
  </si>
  <si>
    <t>PARTICIPACIÓN</t>
  </si>
  <si>
    <t>P.1</t>
  </si>
  <si>
    <t>Construcción de mapa de actores e instancias de participación para la administración del territorio</t>
  </si>
  <si>
    <t>P.1.01</t>
  </si>
  <si>
    <t>¿El municipio cuenta con un directorio de actores sociales e institucionales discriminado por veredas con los datos de nombre, contacto y ubicación de los mismos</t>
  </si>
  <si>
    <t>P.1.02</t>
  </si>
  <si>
    <t>¿El municipio tiene identificado el nivel de incidencia y vinculación de los actores sociales e institucionales en las instancias de participación para la administración del territorio?</t>
  </si>
  <si>
    <t>Comentarios sobre el diligenciamiento de las preguntas asociadas al indicador: P1</t>
  </si>
  <si>
    <t>P.2</t>
  </si>
  <si>
    <t>Capacitación a la ciudadanía en alcances y usos de la información catastral para la administración del territorio</t>
  </si>
  <si>
    <t>P.2.01</t>
  </si>
  <si>
    <t xml:space="preserve">¿Durante los últimos dos (2) años el municipio ha realizado capacitaciones a las juntas de acción comunal, ciudadanía organizada y población en general  sobre alcance y uso del catastro multipropósito para la administración del territorio? </t>
  </si>
  <si>
    <t>P.2.02</t>
  </si>
  <si>
    <t>¿El municipio cuenta con material pedagógico y con lenguaje claro para el desarrollo de capacitaciones a la ciudadanía en materia de alcance y uso del catastro multipropósito para la administración del territorio?</t>
  </si>
  <si>
    <t>Comentarios sobre el diligenciamiento de las preguntas asociadas al Hito: P2</t>
  </si>
  <si>
    <t>Medios de verificación Dimensión: PARTICIPACIÓN</t>
  </si>
  <si>
    <t>GESTION DEL RIESGO DE DESASTRES</t>
  </si>
  <si>
    <t>GRD.1</t>
  </si>
  <si>
    <t>Formulación y/o actualización de instrumentos de planificación de la Gestión del Riesgo de Desastres (GRD) - Cambio Climático (CC)</t>
  </si>
  <si>
    <t>GRD.1.01</t>
  </si>
  <si>
    <t>¿Se han realizado ajustes o actualizaciones al Plan Municipal de GRD o la Estrategia municipal de respuesta a emergencias (EMRE)?</t>
  </si>
  <si>
    <t>GRD.1.02</t>
  </si>
  <si>
    <t>¿Se cuenta con información  de viviendas y predios localizados en zonas de amenazas  naturales (hidrometereológicas, hidroclimáticas cambio climático (CC) - variabilidad climática (VC), geológicas), socio -naturales y antrópicas?</t>
  </si>
  <si>
    <t>GRD.1.03</t>
  </si>
  <si>
    <t>¿Se tiene identificada la infraestructura vial y de servicios públicos al interior de zonas de amenaza amenazas naturales (hidrometereológicas, hidroclimáticas CC- VC,geológicas), socio -natu</t>
  </si>
  <si>
    <t>GRD.1.04</t>
  </si>
  <si>
    <t>¿Se tienen identificados con precisión los equipamientos colectivos ubicados en zonas de amenaza,  amenazas  naturales (hidrometereológicas, hidroclimáticas CC- VC,geológicas), socio -naturales y antrópicas?</t>
  </si>
  <si>
    <t>GRD.1.05</t>
  </si>
  <si>
    <t>¿Se cuenta con una identificación de las tipologías constructivas de las viviendas y equipamientos colectivos  y espacio público localizados en zonas de  amenazas  naturales (hidrometereológicas, hidroclimáticas CC- VC,geológicas), socio-naturales y antrópicas?</t>
  </si>
  <si>
    <t>GRD.1.06</t>
  </si>
  <si>
    <t>¿Se cuenta con una identificación del uso del suelo actual en las zonas de amenaza naturales (hidrometereológicas, hidroclimáticas CC- VC,geológicas), socio -naturales y antrópicas?</t>
  </si>
  <si>
    <t>GRD.1.07</t>
  </si>
  <si>
    <t>¿Se ha cuantificado y/o estimado el valor económico los predios o viviendas localizados en zonas de amenaza?</t>
  </si>
  <si>
    <t>GRD.1.08</t>
  </si>
  <si>
    <t>¿Se ha cuantificado y/o estimado el valor económico a infraestuctura vial o de servicios públicos  localizados en zonas de amenaza?</t>
  </si>
  <si>
    <t>GRD.1.09</t>
  </si>
  <si>
    <t>¿Se ha cuantificado y/o estimado el valor económico de los equipamientos colectivos  y espacio público localizados en zonas de amenaza?</t>
  </si>
  <si>
    <t>GRD.1.10</t>
  </si>
  <si>
    <t>¿Los funcionarios de la administración acutal han recibido capacitación en identificación, análisis y evaluación  amenazas  naturales, política de GRD - CC, sistemas de información geográficos y actualización instrumentos de planeación de GRD?</t>
  </si>
  <si>
    <t>Comentarios sobre el diligenciamiento de las preguntas asociadas al Hito: GRD.1</t>
  </si>
  <si>
    <t>GRD.2</t>
  </si>
  <si>
    <t>Insumos para desarrollo de Estudio Básico y detallados de Riesgos para el ordenamiento territorial</t>
  </si>
  <si>
    <t>GRD.2.01</t>
  </si>
  <si>
    <t>¿Se cuenta con el estudio básico de riesgo para fenómenos de inundación, avenida torrencial y movimientos en masa? </t>
  </si>
  <si>
    <t>GRD.2.02</t>
  </si>
  <si>
    <t>¿Se cuenta con información alfanumérica y cartográfica predial con características y tipologías  de construcciones, viviendas,  sistemas viales, de servicios públicos y equipamientos comunitarios para el municipio?</t>
  </si>
  <si>
    <t>GRD.2.03</t>
  </si>
  <si>
    <t>¿Se dispone de información técnica primaria o secundaria de la categorización de amenazas naturales (Mapas Amenaza por Remoción en Masa, Avenida Torrencial o Inundación) según el decreto 1807 (escalas como mínimo 1:5.000 Urbano y 1:25.000 Rural) en el territorio?</t>
  </si>
  <si>
    <t>GRD.2.04</t>
  </si>
  <si>
    <t>¿El municipio cuenta con puntos de control topográficos o geodésicos e imágenes de satelíte y/o ortoimagenes o sensores remoto o Modelos Digitales de Terreno MDT a diferente escala para zona urbana y zona rural?</t>
  </si>
  <si>
    <t>Comentarios sobre el diligenciamiento de las preguntas asociadas al Hito: GRD.2</t>
  </si>
  <si>
    <t>GRD.3</t>
  </si>
  <si>
    <t xml:space="preserve">Gestión del Uso del Suelo desde la GRD - CC para el ordenamiento territorial
</t>
  </si>
  <si>
    <t>GRD.3.01</t>
  </si>
  <si>
    <t>¿Se disponen de mapas de categorización de amenazas, vulnerabilidad y riesgos en el POT vigente?</t>
  </si>
  <si>
    <t>GRD.3.02</t>
  </si>
  <si>
    <t>¿Se cuenta con información georreferenciada de los usos de suelos en áreas con amenaza o riesgo definidas en el POT vigente?</t>
  </si>
  <si>
    <t>GRD.3.03</t>
  </si>
  <si>
    <t>¿Existe información de cartografia social que identifique áreas de amenaza o riesgo?</t>
  </si>
  <si>
    <t>GRD.3.04</t>
  </si>
  <si>
    <t>¿Se cuenta con información de nuevas zonas de amenaza o riesgo, en las que se identifiquen elementos expuestos  y vulnerabilidad (física, económica, social) a partir de la información catastral?</t>
  </si>
  <si>
    <t>GRD.3.05</t>
  </si>
  <si>
    <t>¿Se tienen identificadas las áreas con conflictos de uso en zonas de riesgo no mitigable (suelos de protección)?</t>
  </si>
  <si>
    <t>GRD.3.06</t>
  </si>
  <si>
    <t>¿Se cuenta con información cartográfica actualizada de  las áreas de especial interés ambiental, territorios indígenas o étnicos, en la que se identifique zonas de riesgo o amenaza en dichas áreas?</t>
  </si>
  <si>
    <t>GRD.3.07</t>
  </si>
  <si>
    <t>¿Existe cartografía actualizada a nivel predial que integre los usos actuales catastrales y los definidos o establecidos por el POT vigente para las zonas de amenaza o riesgo identificadas?</t>
  </si>
  <si>
    <t>GRD.3.08</t>
  </si>
  <si>
    <t>¿Se cuenta con un inventario de asentamientos que caracterice los predios, viviendas, hogares,  e infraestructura o espacio público y equipamientos, en zonas de alto riesgo no mitigable?</t>
  </si>
  <si>
    <t>GRD.3.09</t>
  </si>
  <si>
    <t>¿Se tienen identificados predios sin desarrollar que puedan constituirse como zonas de reservas de tierra para adelantar procesos de reasentamiento?</t>
  </si>
  <si>
    <t>GRD.3.10</t>
  </si>
  <si>
    <t>¿Se tienen identificadas las áreas donde se desarrollan actividades industriales, ganaderas, forestales?</t>
  </si>
  <si>
    <t>Comentarios sobre el diligenciamiento de las preguntas asociadas al Hito: GRD.3</t>
  </si>
  <si>
    <t>Medios de verificación Dimensión: GESTIÓN RIESGO DE DESASTRES</t>
  </si>
  <si>
    <t>Finalizar dimensión GESTIÓN RIESGO DE DESASTRES</t>
  </si>
  <si>
    <t>GESTION AMBIENTAL</t>
  </si>
  <si>
    <t>AMB.1</t>
  </si>
  <si>
    <t>Análisis y gestión de insumos catastrales para el ordenamiento ambiental territorial</t>
  </si>
  <si>
    <t>AMB.1.01</t>
  </si>
  <si>
    <t>¿El municipio ha identificado la presencia de alguna de las clasificaciones incluidas en las Áreas de Especial Interés Ambiental (AEIA) dentro de su territorio, según la Resolución 1608 de 20</t>
  </si>
  <si>
    <t>AMB.1.02</t>
  </si>
  <si>
    <t>¿Los funcionarios de la actual administración han recibido capacitaciones o acceso a espacios de apoyo para la consulta de la información relacionada con las determinantes ambientales?</t>
  </si>
  <si>
    <t>AMB.1.03</t>
  </si>
  <si>
    <t>¿El municipio tiene actualizadas sus determinantes ambientales?</t>
  </si>
  <si>
    <t>AMB.1.04</t>
  </si>
  <si>
    <t>¿Las determinantes ambientales del municipio están espacializadas y están disponibles para ser consultadas?</t>
  </si>
  <si>
    <t>Comentarios sobre el dilienciamiento de las preguntas asociadas al Hito: AMB.1</t>
  </si>
  <si>
    <t>AMB.2</t>
  </si>
  <si>
    <t xml:space="preserve">Procesos de actualización catastral y su aplicación en la gestión ambiental </t>
  </si>
  <si>
    <t>AMB.2.01</t>
  </si>
  <si>
    <t>¿El municipio ha identificado geográficamente los elementos que componen su Estructura Ecológica Principal?</t>
  </si>
  <si>
    <t>AMB.2.02</t>
  </si>
  <si>
    <t>¿El municipio ha identificado los predios o asentamientos ubicados dentro de las Áreas de Especial Interés Ambiental (AEIA)?</t>
  </si>
  <si>
    <t>AMB.2.03</t>
  </si>
  <si>
    <t>¿El municipio ha identificado los procesos de ordenamiento ambiental del territorio que incluyan POMCA, POMIUAC, planes de manejo de áreas SINAP y planes de manejo de humedales, entre otros?</t>
  </si>
  <si>
    <t>AMB.2.04</t>
  </si>
  <si>
    <t>¿El municipio considera la zonificación ambiental en sus decisiones territoriales, en el marco del plan de zonificación ambiental participativa de las subregiones PDET? (En caso de que el que municipio no sea PDET seleccione SI)</t>
  </si>
  <si>
    <t>Comentarios sobre el diligenciamiento de las preguntas asociadas al Hito: AMB.2</t>
  </si>
  <si>
    <t>AMB.3</t>
  </si>
  <si>
    <t>El catastro como herramienta para la identificación y gestión tensiones territoriales</t>
  </si>
  <si>
    <t>AMB.3.01</t>
  </si>
  <si>
    <t xml:space="preserve">¿El municipio tiene identificadas los territorios con procesos de conservación como reservas naturales y áreas protegidas en su territorio, incluyendo refugios de vida silvestre, reservas de la biosfera, recursos genéticos, estrategias de Pago por Servicios Ambientales, Estrategias de reducción de emisiones de gases de efecto invernadero (RED++), estrategias de reducción de las emisiones debidas a la deforestación y la degradación de los bosques (REDD+), Otras Medidas Efectivas de Conservación Basadas en Áreas (OMEC), Acuerdos de conservación, de protección y/o uso sostenible, Predios de Conservación del Recurso Hídrico u otra? </t>
  </si>
  <si>
    <t>AMB.3.02</t>
  </si>
  <si>
    <t>¿El municipio ha identificado Zonas de reserva campesina, Zonas de Interés de Desarrollo Rural y Económico (ZIDRES), territorios campesinos agroalimentarios - TECAM, dentro de su territorio? (art 359 PND - Decreto 780 de 2024)</t>
  </si>
  <si>
    <t>AMB.3.03</t>
  </si>
  <si>
    <t>¿El municipio utiliza los insumos y productos generados por la gestión catastral para tomar decisiones en el ordenamiento ambiental del territorio?</t>
  </si>
  <si>
    <t>AMB.3.04</t>
  </si>
  <si>
    <t>¿El municipio realiza el registro y seguimiento a los procesos de reconversión productiva dentro de su territorio?</t>
  </si>
  <si>
    <t>AMB.3.05</t>
  </si>
  <si>
    <t>¿El municipio tiene conocimiento de la cifra actualizada de deforestación en su municipio? o  </t>
  </si>
  <si>
    <t>AMB.3.06</t>
  </si>
  <si>
    <t>¿El municipio ha realizado acciones o implementado sistemas de monitoreo territorial para fortalecer el control y seguimiento de la deforestación en áreas clave, utilizando herramientas del Catastro Multipropósito en línea con los objetivos de la Línea de Acción 4 del CONPES 4021?</t>
  </si>
  <si>
    <t>AMB.3.07</t>
  </si>
  <si>
    <t>¿El municipio ha identificado áreas con conflictos o tensiones recurrentes y concurrentes, y problemáticas de uso del suelo?</t>
  </si>
  <si>
    <t>AMB.3.08</t>
  </si>
  <si>
    <t>¿Los funcionarios municipales han recibido capacitaciones o espacios de apoyo para abordar los temas ambientales, incluyendo la dimensión ambiental del ordenamiento territorial?</t>
  </si>
  <si>
    <t>AMB.3.09</t>
  </si>
  <si>
    <t>¿El municipio conoce y participa activamente en las instancias de coordinación, gestión y toma de decisiones interinstitucionales en temas ambientales?</t>
  </si>
  <si>
    <t>Comentarios sobre el diligenciamiento de las preguntas asociadas al Hito: AMB.3</t>
  </si>
  <si>
    <t>Medios de Verificación Dimensión: GESTIÓN AMBIENTAL</t>
  </si>
  <si>
    <t>GESTIÓN DE LA INFORMACIÓN PARA EL OT Y AT</t>
  </si>
  <si>
    <t>CTH.1</t>
  </si>
  <si>
    <t>Capacidades técnicas del talento humano disponible en la administración municipal</t>
  </si>
  <si>
    <t>CTH.1.01</t>
  </si>
  <si>
    <t>¿El municipio cuenta con funcionarios formados o capacitados en ordenamiento territorial, planeación, catastro y uso de herramientas tecnológicas para consultar y gestionar información territorial?</t>
  </si>
  <si>
    <t>CTH.1.02</t>
  </si>
  <si>
    <t>¿Los funcionarios de la actual administración han recibido capacitación en el uso de software SIG, incluyendo su instalación, edición y consulta de información geográfica?</t>
  </si>
  <si>
    <t>CTH.1.03</t>
  </si>
  <si>
    <t>¿Los funcionarios de la actual administración han recibido capacitación en el uso, análisis y aprovechamiento de datos e insumos catastrales para la toma de decisiones?</t>
  </si>
  <si>
    <t>CTH.1.04</t>
  </si>
  <si>
    <t>¿Los funcionarios de la actual administración han sido capacitados para atender solicitudes ciudadanas (PQRSD) relacionadas con el acceso y uso de información territorial? </t>
  </si>
  <si>
    <t>CTH.1.05</t>
  </si>
  <si>
    <t>¿Los funcionarios de la actual administración han recibido alguna capacitación sobre el estándar LADM?</t>
  </si>
  <si>
    <t>CTH.1.06</t>
  </si>
  <si>
    <t>¿Los funcionarios de la actual administración tienen capacidades para generar, procesar y organizar información territorial (captura, edición, estructuración y publicación)?</t>
  </si>
  <si>
    <t>Comentarios sobre el diligenciamiento de las preguntas asociadas al Hito: CTH.1</t>
  </si>
  <si>
    <t>PGI.1</t>
  </si>
  <si>
    <t>Procesos para la consulta, uso, producción y disposición de la información territorial</t>
  </si>
  <si>
    <t>PGI.1.01</t>
  </si>
  <si>
    <t>¿El municipio consulta y utiliza información territorial de fuentes externas (como Sentinel, Google Earth, SIAC, datos abiertos), y estos procesos están documentados o apropiados?</t>
  </si>
  <si>
    <t>PGI.1.02</t>
  </si>
  <si>
    <t>¿El municipio cuenta con un mecanismo para controlar y registrar versiones de la información territorial?</t>
  </si>
  <si>
    <t>PGI.1.03</t>
  </si>
  <si>
    <t>¿Existen procedimientos para la producción de información territorial documental, estadística o geográfica?</t>
  </si>
  <si>
    <t>Comentarios sobre el diligenciamiento de las preguntas asociadas al Hito: PGI.1</t>
  </si>
  <si>
    <t>PGI.2</t>
  </si>
  <si>
    <t>Existencia, disponibilidad y apropiación de procesos relacionados con la participación ciudadana en el OT y AT</t>
  </si>
  <si>
    <t>PGI.2.01</t>
  </si>
  <si>
    <t>¿Existen mecanismos de participación ciudadana en temas de ordenamiento territorial, licenciamiento, estratificación, normas urbanas y gestión del riesgo, ya sea documentados o aplicados en la práctica?</t>
  </si>
  <si>
    <t>Comentarios sobre el diligenciamiento de las preguntas asociadas al Hito: PGI.2</t>
  </si>
  <si>
    <t>PGI.3</t>
  </si>
  <si>
    <t>Gestión de información: uso, consulta y análisis de la información catastral y territorial, para la mejora de procesos relacionados con el CM, el OT y la AT</t>
  </si>
  <si>
    <t>PGI.3.01</t>
  </si>
  <si>
    <t>¿El municipio utiliza información territorial (como la catastral, de ordenamiento y determinantes regionales o nacionales) en procesos de planificación y administración del territorio?</t>
  </si>
  <si>
    <t>PGI.3.02</t>
  </si>
  <si>
    <t>PGI.3.03</t>
  </si>
  <si>
    <t>¿El municipio cuenta con procesos documentados para el uso de información territorial (ordenamiento, catastro, determinantes regionales o nacionales) en la toma de decisiones administrativas?</t>
  </si>
  <si>
    <t>Comentarios sobre el diligenciamiento de las preguntas asociadas al Hito: PGI.3</t>
  </si>
  <si>
    <t>UI.1</t>
  </si>
  <si>
    <t>Disponibilidad, caracterización, uso e implementación de estándares de la información territorial para OT y AT</t>
  </si>
  <si>
    <t>UI.1.01</t>
  </si>
  <si>
    <t>¿El municipio dispone y utiliza información catastral multipropósito generada bajo el estándar LADM?</t>
  </si>
  <si>
    <t>UI.1.02</t>
  </si>
  <si>
    <t>¿El municipio ha implementado o migrado la información del POT al modelo de datos LADM_COL-POT?</t>
  </si>
  <si>
    <t>Comentarios sobre el diligenciamiento de las preguntas asociadas al Hito: UI.1</t>
  </si>
  <si>
    <t>OT.1</t>
  </si>
  <si>
    <t>Insumos catastrales para el Ordenamiento Territorial</t>
  </si>
  <si>
    <t>OT.1.01</t>
  </si>
  <si>
    <t>¿El municipio cuenta con cartografía básica al menos a escala 1:2.000 para zonas urbanas y 1:10.000 para zonas rurales?</t>
  </si>
  <si>
    <t>OT.1.02</t>
  </si>
  <si>
    <t>¿El municipio dispone de ortoimágenes actualizadas de su territorio?</t>
  </si>
  <si>
    <t>OT.1.03</t>
  </si>
  <si>
    <t>¿El municipio cuenta con planos de calificación agrológica y de usos potenciales del suelo?</t>
  </si>
  <si>
    <t>OT.1.04</t>
  </si>
  <si>
    <t>¿El municipio cuenta con la cartografía digital que respalda su instrumento de ordenamiento territorial?</t>
  </si>
  <si>
    <t>OT.1.05</t>
  </si>
  <si>
    <t>¿El municipio cuenta con una caracterización territorial actualizada (no mayor a 5 años) que incluya los usos del suelo definidos por determinantes de normas de superior jerarquía?</t>
  </si>
  <si>
    <t>Comentarios sobre el diligenciamiento de las preguntas asociadas al indicador: OT.1</t>
  </si>
  <si>
    <t>OT.2</t>
  </si>
  <si>
    <t>Diagnóstico del ordenamiento territorial ​</t>
  </si>
  <si>
    <t>OT.2.01</t>
  </si>
  <si>
    <t>¿Los funcionarios han recibido capacitación para la revisión y el ajuste del instrumento de ordenamiento territorial?</t>
  </si>
  <si>
    <t>OT.2.02</t>
  </si>
  <si>
    <t>¿El municipio cuenta con información georreferenciada que permita identificar conflictos en el uso del suelo?</t>
  </si>
  <si>
    <t>OT.2.03</t>
  </si>
  <si>
    <t>¿El municipio cuenta con un diagnóstico de la estructura predial y de la ocupación actual del territorio?</t>
  </si>
  <si>
    <t>OT.2.04</t>
  </si>
  <si>
    <t>¿El municipio cuenta con un inventario georreferenciado y actualizado (de los últimos 5 años) de los equipamientos y la infraestructura vial?</t>
  </si>
  <si>
    <t>Comentarios sobre el diligenciamiento de las preguntas asociadas al Hito: OT.2</t>
  </si>
  <si>
    <t>OT. 3</t>
  </si>
  <si>
    <t>Seguimiento y evaluación a la implementación del POT</t>
  </si>
  <si>
    <t>OT.3.01</t>
  </si>
  <si>
    <t>¿El municipio cuenta con un sistema organizado para el seguimiento y evaluación del Programa de Ejecución del POT?</t>
  </si>
  <si>
    <t>OT.3.02</t>
  </si>
  <si>
    <t>¿La información catastral (predial) está incorporada en el expediente municipal?</t>
  </si>
  <si>
    <t>OT.3.03</t>
  </si>
  <si>
    <t>¿La información geográfica digital del POT vigente está incorporada en el expediente municipal</t>
  </si>
  <si>
    <t>OT.3.04</t>
  </si>
  <si>
    <t>¿El expediente municipal incorpora el instrumento de ordenamiento territorial en formato digital?</t>
  </si>
  <si>
    <t>OT.3.05</t>
  </si>
  <si>
    <t>¿El municipio utiliza información catastral para elaborar los informes anuales de seguimiento y evaluación del POT?</t>
  </si>
  <si>
    <t>Comentarios sobre el diligenciamiento de las preguntas asociadas al Hito: OT.3</t>
  </si>
  <si>
    <t>Medios de verificación Dimensión: GESTIÓN DE LA INFORMACIÓN PARA EL OT Y AT</t>
  </si>
  <si>
    <t>INSTITUCIONAL</t>
  </si>
  <si>
    <t>I.1</t>
  </si>
  <si>
    <t>Capital humano para el manejo y uso de la información catastral</t>
  </si>
  <si>
    <t>I.1.01</t>
  </si>
  <si>
    <t>¿Se cuenta con una persona  con perfil especializado para el manejo de información catastral en la Secretaría de planeación?</t>
  </si>
  <si>
    <t>I.1.02</t>
  </si>
  <si>
    <t>¿Se cuenta con una persona con perfil especializado para el manejo de información catastral en la Secretaría de hacienda?</t>
  </si>
  <si>
    <t>I.1.03</t>
  </si>
  <si>
    <t>¿Se cuenta con una persona designada para consultar y gestionar la información catastral?</t>
  </si>
  <si>
    <t>I.1.04</t>
  </si>
  <si>
    <t>¿Se cuenta con una instancia formal en la que se discutan los procesos y usos del catastro?</t>
  </si>
  <si>
    <t>Comentarios sobre el diligenciamiento de las preguntas asociadas al Hito: I.1</t>
  </si>
  <si>
    <t>Medios de Verificación Dimensión: INSTITUCIONAL</t>
  </si>
  <si>
    <t>Cuenta debe ser: 101</t>
  </si>
  <si>
    <t>Departamento</t>
  </si>
  <si>
    <t>ANTIOQUIA</t>
  </si>
  <si>
    <t>ATLÁNTICO</t>
  </si>
  <si>
    <t>BOGOTÁ</t>
  </si>
  <si>
    <t>BOLÍVAR</t>
  </si>
  <si>
    <t>BOYACÁ</t>
  </si>
  <si>
    <t>CALDAS</t>
  </si>
  <si>
    <t>CAQUETÁ</t>
  </si>
  <si>
    <t>CAUCA</t>
  </si>
  <si>
    <t>CESAR</t>
  </si>
  <si>
    <t>CÓRDOBA</t>
  </si>
  <si>
    <t>CUNDINAMARCA</t>
  </si>
  <si>
    <t>CHOCÓ</t>
  </si>
  <si>
    <t>HUILA</t>
  </si>
  <si>
    <t>LA_GUAJIRA</t>
  </si>
  <si>
    <t>MAGDALENA</t>
  </si>
  <si>
    <t>META</t>
  </si>
  <si>
    <t>NARIÑO</t>
  </si>
  <si>
    <t>NORTE_DE_SANTANDER</t>
  </si>
  <si>
    <t>QUINDIO</t>
  </si>
  <si>
    <t>RISARALDA</t>
  </si>
  <si>
    <t>SANTANDER</t>
  </si>
  <si>
    <t>SUCRE</t>
  </si>
  <si>
    <t>TOLIMA</t>
  </si>
  <si>
    <t>VALLE_DEL_CAUCA</t>
  </si>
  <si>
    <t>ARAUCA</t>
  </si>
  <si>
    <t>CASANARE</t>
  </si>
  <si>
    <t>PUTUMAYO</t>
  </si>
  <si>
    <t>SAN_ANDRÉS</t>
  </si>
  <si>
    <t>AMAZONAS</t>
  </si>
  <si>
    <t>GUAINÍA</t>
  </si>
  <si>
    <t>GUAVIARE</t>
  </si>
  <si>
    <t>VAUPÉS</t>
  </si>
  <si>
    <t>VICHADA</t>
  </si>
  <si>
    <t>DEPARTAMENTO</t>
  </si>
  <si>
    <t>MEDELLÍN</t>
  </si>
  <si>
    <t>BARRANQUILLA, DISTRITO ESPECIAL, INDUSTRIAL Y PORTUARIO</t>
  </si>
  <si>
    <t>BOGOTÁ D.C.</t>
  </si>
  <si>
    <t>CARTAGENA DE INDIAS, DISTRITO TURISTICO Y CULTURAL</t>
  </si>
  <si>
    <t>TUNJA</t>
  </si>
  <si>
    <t>MANIZALES</t>
  </si>
  <si>
    <t xml:space="preserve">FLORENCIA </t>
  </si>
  <si>
    <t>POPAYÁN</t>
  </si>
  <si>
    <t>VALLEDUPAR</t>
  </si>
  <si>
    <t>MONTERÍA</t>
  </si>
  <si>
    <t>AGUA DE DIOS</t>
  </si>
  <si>
    <t>QUIBDÓ</t>
  </si>
  <si>
    <t>NEIVA</t>
  </si>
  <si>
    <t>RIOHACHA</t>
  </si>
  <si>
    <t>SANTA MARTA, DISTRITO TURISTICO, CULTURAL E HISTORICO</t>
  </si>
  <si>
    <t>VILLAVICENCIO</t>
  </si>
  <si>
    <t>SAN JUAN DE PASTO</t>
  </si>
  <si>
    <t>SAN JOSÉ DE CUCUTA</t>
  </si>
  <si>
    <t>ARMENIA</t>
  </si>
  <si>
    <t>PEREIRA</t>
  </si>
  <si>
    <t>BUCARAMANGA</t>
  </si>
  <si>
    <t>SINCELEJO</t>
  </si>
  <si>
    <t>IBAGUE</t>
  </si>
  <si>
    <t>SANTIAGO DE CALI</t>
  </si>
  <si>
    <t>YOPAL</t>
  </si>
  <si>
    <t>SAN MIGUEL DE MOCOA</t>
  </si>
  <si>
    <t>PROVIDENCIA</t>
  </si>
  <si>
    <t>LETICIA</t>
  </si>
  <si>
    <t>PUERTO INÍRIDA</t>
  </si>
  <si>
    <t>SAN JOSÉ DEL GUAVIARE</t>
  </si>
  <si>
    <t>MITU</t>
  </si>
  <si>
    <t>PUERTO CARREÑO</t>
  </si>
  <si>
    <t>SI</t>
  </si>
  <si>
    <t>ABEJORRAL</t>
  </si>
  <si>
    <t>BARANOA</t>
  </si>
  <si>
    <t>ACHÍ</t>
  </si>
  <si>
    <t>ALMEIDA</t>
  </si>
  <si>
    <t xml:space="preserve">AGUADAS </t>
  </si>
  <si>
    <t xml:space="preserve">ALBANIA </t>
  </si>
  <si>
    <t>ALMAGUER</t>
  </si>
  <si>
    <t>AGUACHICA</t>
  </si>
  <si>
    <t>AYAPEL</t>
  </si>
  <si>
    <t>ALBÁN</t>
  </si>
  <si>
    <t>ACANDÍ</t>
  </si>
  <si>
    <t>ACEVEDO</t>
  </si>
  <si>
    <t>ALGARROBO</t>
  </si>
  <si>
    <t>ACACÍAS</t>
  </si>
  <si>
    <t>ALBÁN (SAN JOSÉ)</t>
  </si>
  <si>
    <t>ÁBREGO</t>
  </si>
  <si>
    <t xml:space="preserve">BUENAVISTA </t>
  </si>
  <si>
    <t>APÍA</t>
  </si>
  <si>
    <t xml:space="preserve">AGUADA </t>
  </si>
  <si>
    <t>ALPUJARRA</t>
  </si>
  <si>
    <t>ALCALÁ</t>
  </si>
  <si>
    <t>ARAUQUITA</t>
  </si>
  <si>
    <t>AGUAZUL</t>
  </si>
  <si>
    <t xml:space="preserve">COLÓN </t>
  </si>
  <si>
    <t>PUERTO NARIÑO</t>
  </si>
  <si>
    <t>BARRANCOMINAS</t>
  </si>
  <si>
    <t xml:space="preserve">CALAMAR </t>
  </si>
  <si>
    <t>CARURU</t>
  </si>
  <si>
    <t>LA PRIMAVERA</t>
  </si>
  <si>
    <t>NO</t>
  </si>
  <si>
    <t>ABRIAQUÍ</t>
  </si>
  <si>
    <t>CAMPO DE LA CRUZ</t>
  </si>
  <si>
    <t>ALTO DEL ROSARIO</t>
  </si>
  <si>
    <t>AQUITANIA</t>
  </si>
  <si>
    <t>ANSERMA DE LOS CABALLEROS</t>
  </si>
  <si>
    <t>BELÉN DE LOS ANDAQUÍES</t>
  </si>
  <si>
    <t xml:space="preserve">ARGELIA </t>
  </si>
  <si>
    <t>AGUSTÍN CODAZZI</t>
  </si>
  <si>
    <t>ANAPOIMA</t>
  </si>
  <si>
    <t>ALTO BAUDÓ  (PIE DE PATO)</t>
  </si>
  <si>
    <t>EL AGRADO</t>
  </si>
  <si>
    <t>BARRANCAS</t>
  </si>
  <si>
    <t>ARACATACA</t>
  </si>
  <si>
    <t>BARRANCA DE UPÍA</t>
  </si>
  <si>
    <t>ALDANA</t>
  </si>
  <si>
    <t>ARBOLEDAS</t>
  </si>
  <si>
    <t>CALARCÁ</t>
  </si>
  <si>
    <t xml:space="preserve">BALBOA </t>
  </si>
  <si>
    <t>CAIMITO</t>
  </si>
  <si>
    <t>ALVARADO</t>
  </si>
  <si>
    <t>ANDALUCÍA</t>
  </si>
  <si>
    <t>CRAVO NORTE</t>
  </si>
  <si>
    <t>CHÁMEZA</t>
  </si>
  <si>
    <t>ORITO</t>
  </si>
  <si>
    <t>EL RETORNO</t>
  </si>
  <si>
    <t>TARAIRA</t>
  </si>
  <si>
    <t>SANTA ROSALÍA</t>
  </si>
  <si>
    <t>ALEJANDRÍA</t>
  </si>
  <si>
    <t xml:space="preserve">CANDELARIA </t>
  </si>
  <si>
    <t>ARENAL</t>
  </si>
  <si>
    <t>ARCABUCO</t>
  </si>
  <si>
    <t>ARANZAZU</t>
  </si>
  <si>
    <t>CARTAGENA DEL CHAIRÁ</t>
  </si>
  <si>
    <t>ASTREA</t>
  </si>
  <si>
    <t>CANALETE</t>
  </si>
  <si>
    <t>ANOLAIMA</t>
  </si>
  <si>
    <t>ATRATO</t>
  </si>
  <si>
    <t>AIPE</t>
  </si>
  <si>
    <t>DIBULLA</t>
  </si>
  <si>
    <t>ARIGUANÍ</t>
  </si>
  <si>
    <t>CABUYARO</t>
  </si>
  <si>
    <t>ANCUYA</t>
  </si>
  <si>
    <t>BOCHALEMA</t>
  </si>
  <si>
    <t>CIRCASIA</t>
  </si>
  <si>
    <t>BELÉN DE UMBRÍA</t>
  </si>
  <si>
    <t>ARATOCA</t>
  </si>
  <si>
    <t>COLOSÓ (RICAURTE)</t>
  </si>
  <si>
    <t>AMBALEMA</t>
  </si>
  <si>
    <t>ANSERMANUEVO</t>
  </si>
  <si>
    <t>FORTUL</t>
  </si>
  <si>
    <t>HATO COROZAL</t>
  </si>
  <si>
    <t>PUERTO ASÍS</t>
  </si>
  <si>
    <t xml:space="preserve">MIRAFLORES </t>
  </si>
  <si>
    <t>CUMARIBO</t>
  </si>
  <si>
    <t>AMAGÁ</t>
  </si>
  <si>
    <t>GALAPA</t>
  </si>
  <si>
    <t>ARJONA</t>
  </si>
  <si>
    <t xml:space="preserve">BELÉN </t>
  </si>
  <si>
    <t>BELALCÁZAR</t>
  </si>
  <si>
    <t>CURILLO</t>
  </si>
  <si>
    <t xml:space="preserve">BOLÍVAR </t>
  </si>
  <si>
    <t>BECERRIL</t>
  </si>
  <si>
    <t>CERETÉ</t>
  </si>
  <si>
    <t>ARBELÁEZ</t>
  </si>
  <si>
    <t>BAGADÓ</t>
  </si>
  <si>
    <t>ALGECIRAS</t>
  </si>
  <si>
    <t>DISTRACCIÓN</t>
  </si>
  <si>
    <t>CERRO DE SAN ANTONIO</t>
  </si>
  <si>
    <t>CASTILLA LA NUEVA</t>
  </si>
  <si>
    <t xml:space="preserve">ARBOLEDA </t>
  </si>
  <si>
    <t>BUCARASICA</t>
  </si>
  <si>
    <t xml:space="preserve">CÓRDOBA </t>
  </si>
  <si>
    <t>DOSQUEBRADAS</t>
  </si>
  <si>
    <t xml:space="preserve">BARBOSA </t>
  </si>
  <si>
    <t>COROZAL</t>
  </si>
  <si>
    <t>ANZOÁTEGUI</t>
  </si>
  <si>
    <t>PUERTO RONDÓN</t>
  </si>
  <si>
    <t>LA SALINA</t>
  </si>
  <si>
    <t>PUERTO CAICEDO</t>
  </si>
  <si>
    <t>AMALFI</t>
  </si>
  <si>
    <t>JUAN DE ACOSTA</t>
  </si>
  <si>
    <t>ARROYOHONDO</t>
  </si>
  <si>
    <t>BERBEO</t>
  </si>
  <si>
    <t>CHINCHINÁ</t>
  </si>
  <si>
    <t>EL DONCELLO</t>
  </si>
  <si>
    <t>BUENOS AIRES</t>
  </si>
  <si>
    <t>BOSCONIA</t>
  </si>
  <si>
    <t xml:space="preserve">CHIMÁ </t>
  </si>
  <si>
    <t>BELTRÁN</t>
  </si>
  <si>
    <t xml:space="preserve">BAHÍA SOLANO </t>
  </si>
  <si>
    <t>ALTAMIRA</t>
  </si>
  <si>
    <t>EL MOLINO</t>
  </si>
  <si>
    <t>CHIVOLO</t>
  </si>
  <si>
    <t>CUBARRAL</t>
  </si>
  <si>
    <t>BARBACOAS</t>
  </si>
  <si>
    <t>CÁCOTA</t>
  </si>
  <si>
    <t>FILANDIA</t>
  </si>
  <si>
    <t>GUÁTICA</t>
  </si>
  <si>
    <t>BARICHARA</t>
  </si>
  <si>
    <t>COVEÑAS</t>
  </si>
  <si>
    <t xml:space="preserve">ARMERO </t>
  </si>
  <si>
    <t>SARAVENA</t>
  </si>
  <si>
    <t>MANÍ</t>
  </si>
  <si>
    <t>PUERTO GUZMÁN</t>
  </si>
  <si>
    <t>ANDES</t>
  </si>
  <si>
    <t>LURUACO</t>
  </si>
  <si>
    <t>BARRANCO DE LOBA</t>
  </si>
  <si>
    <t>BETÉITIVA</t>
  </si>
  <si>
    <t>FILADELFIA</t>
  </si>
  <si>
    <t>EL PAUJIL</t>
  </si>
  <si>
    <t>CAJIBÍO</t>
  </si>
  <si>
    <t>CHIMICHAGUA</t>
  </si>
  <si>
    <t>CHINÚ</t>
  </si>
  <si>
    <t>BITUIMA</t>
  </si>
  <si>
    <t xml:space="preserve">BAJO BAUDÓ </t>
  </si>
  <si>
    <t>BARAYA</t>
  </si>
  <si>
    <t>FONSECA</t>
  </si>
  <si>
    <t>CIÉNAGA</t>
  </si>
  <si>
    <t>CUMARAL</t>
  </si>
  <si>
    <t>CÁCHIRA</t>
  </si>
  <si>
    <t>GÉNOVA</t>
  </si>
  <si>
    <t>LA CELIA</t>
  </si>
  <si>
    <t>BARRANCABERMEJA</t>
  </si>
  <si>
    <t>CHALÁN</t>
  </si>
  <si>
    <t>ATACO</t>
  </si>
  <si>
    <t>BUENAVENTURA</t>
  </si>
  <si>
    <t>TAME</t>
  </si>
  <si>
    <t>MONTERREY</t>
  </si>
  <si>
    <t>PUERTO LEGUÍZAMO</t>
  </si>
  <si>
    <t>ANGELÓPOLIS</t>
  </si>
  <si>
    <t>MALAMBO</t>
  </si>
  <si>
    <t>BOAVITA</t>
  </si>
  <si>
    <t>LA DORADA</t>
  </si>
  <si>
    <t>LA MONTAÑITA</t>
  </si>
  <si>
    <t>CALDONO</t>
  </si>
  <si>
    <t>CHIRIGUANÁ</t>
  </si>
  <si>
    <t>CIÉNAGA DE ORO</t>
  </si>
  <si>
    <t>BOJACÁ</t>
  </si>
  <si>
    <t>BOJAYÁ  (BELLAVISTA)</t>
  </si>
  <si>
    <t>CAMPOALEGRE</t>
  </si>
  <si>
    <t>HATO NUEVO</t>
  </si>
  <si>
    <t xml:space="preserve">CONCORDIA </t>
  </si>
  <si>
    <t>EL CALVARIO</t>
  </si>
  <si>
    <t>BUESACO</t>
  </si>
  <si>
    <t>CHINÁCOTA</t>
  </si>
  <si>
    <t>LA TEBAIDA</t>
  </si>
  <si>
    <t>LA VIRGINIA</t>
  </si>
  <si>
    <t xml:space="preserve">BETULIA </t>
  </si>
  <si>
    <t>EL ROBLE</t>
  </si>
  <si>
    <t>CAJAMARCA</t>
  </si>
  <si>
    <t>GUADALAJARA DE BUGA</t>
  </si>
  <si>
    <t>NUNCHÍA</t>
  </si>
  <si>
    <t>SIBUNDOY</t>
  </si>
  <si>
    <t>ANGOSTURA</t>
  </si>
  <si>
    <t>MANATÍ</t>
  </si>
  <si>
    <t>CANTAGALLO</t>
  </si>
  <si>
    <t>LA MERCED</t>
  </si>
  <si>
    <t>MILÁN</t>
  </si>
  <si>
    <t>CALOTO</t>
  </si>
  <si>
    <t>CURUMANÍ</t>
  </si>
  <si>
    <t>COTORRA</t>
  </si>
  <si>
    <t xml:space="preserve">CABRERA </t>
  </si>
  <si>
    <t>EL CANTÓN DE SAN PABLO (MANAGRÚ)</t>
  </si>
  <si>
    <t>COLOMBIA</t>
  </si>
  <si>
    <t>LA JAGUA DEL PILAR</t>
  </si>
  <si>
    <t>EL BANCO</t>
  </si>
  <si>
    <t>EL CASTILLO</t>
  </si>
  <si>
    <t xml:space="preserve">COLÓN (GÉNOVA) </t>
  </si>
  <si>
    <t>CHITAGÁ</t>
  </si>
  <si>
    <t>MONTENEGRO</t>
  </si>
  <si>
    <t>MARSELLA</t>
  </si>
  <si>
    <t>GALERAS</t>
  </si>
  <si>
    <t>CARMEN DE APICALA</t>
  </si>
  <si>
    <t>BUGALAGRANDE</t>
  </si>
  <si>
    <t>OROCUÉ</t>
  </si>
  <si>
    <t xml:space="preserve">SAN FRANCISCO </t>
  </si>
  <si>
    <t>ANORÍ</t>
  </si>
  <si>
    <t>PALMAR DE VARELA</t>
  </si>
  <si>
    <t>CICUCO</t>
  </si>
  <si>
    <t xml:space="preserve">BRICEÑO </t>
  </si>
  <si>
    <t>MANZANARES</t>
  </si>
  <si>
    <t>MORELIA</t>
  </si>
  <si>
    <t>CORINTO</t>
  </si>
  <si>
    <t>EL COPEY</t>
  </si>
  <si>
    <t>LA APARTADA</t>
  </si>
  <si>
    <t>CACHIPAY</t>
  </si>
  <si>
    <t>CARMEN DEL DARIEN</t>
  </si>
  <si>
    <t>ELÍAS</t>
  </si>
  <si>
    <t>MAICAO</t>
  </si>
  <si>
    <t>EL PIÑÓN</t>
  </si>
  <si>
    <t>EL DORADO</t>
  </si>
  <si>
    <t>CONSACÁ</t>
  </si>
  <si>
    <t>CONVENCIÓN</t>
  </si>
  <si>
    <t>PIJAO</t>
  </si>
  <si>
    <t>MISTRATÓ</t>
  </si>
  <si>
    <t>GUARANDA</t>
  </si>
  <si>
    <t>CASABIANCA</t>
  </si>
  <si>
    <t>CAICEDONIA</t>
  </si>
  <si>
    <t>PAZ DE ARIPORO</t>
  </si>
  <si>
    <t xml:space="preserve">SAN MIGUEL </t>
  </si>
  <si>
    <t>SANTAFE DE ANTIOQUIA</t>
  </si>
  <si>
    <t>PIOJÓ</t>
  </si>
  <si>
    <t>MARMATO</t>
  </si>
  <si>
    <t xml:space="preserve">PUERTO RICO </t>
  </si>
  <si>
    <t xml:space="preserve">EL TAMBO </t>
  </si>
  <si>
    <t>EL PASO</t>
  </si>
  <si>
    <t>SANTA CRUZ DE LORICA</t>
  </si>
  <si>
    <t>CAJICA</t>
  </si>
  <si>
    <t>CERTEGUÍ</t>
  </si>
  <si>
    <t>GARZÓN</t>
  </si>
  <si>
    <t>MANAURE</t>
  </si>
  <si>
    <t>EL RETÉN</t>
  </si>
  <si>
    <t>FUENTE DE ORO</t>
  </si>
  <si>
    <t>CONTADERO</t>
  </si>
  <si>
    <t>CUCUTILLA</t>
  </si>
  <si>
    <t>QUIMBAYA</t>
  </si>
  <si>
    <t xml:space="preserve">PUEBLO RICO </t>
  </si>
  <si>
    <t>CALIFORNIA</t>
  </si>
  <si>
    <t>LA UNIÓN DE SUCRE</t>
  </si>
  <si>
    <t>CHAPARRAL</t>
  </si>
  <si>
    <t>CALIMA DEL DARIEN</t>
  </si>
  <si>
    <t>PORE</t>
  </si>
  <si>
    <t xml:space="preserve">SANTIAGO </t>
  </si>
  <si>
    <t>ANZÁ</t>
  </si>
  <si>
    <t>POLONUEVO</t>
  </si>
  <si>
    <t>CLEMENCIA</t>
  </si>
  <si>
    <t>BUSBANZÁ</t>
  </si>
  <si>
    <t>MARQUETALIA</t>
  </si>
  <si>
    <t>SAN JOSÉ DE LA FRAGUA</t>
  </si>
  <si>
    <t>GAMARRA</t>
  </si>
  <si>
    <t>LOS CÓRDOBAS</t>
  </si>
  <si>
    <t>CAPARRAPÍ</t>
  </si>
  <si>
    <t>CONDOTO</t>
  </si>
  <si>
    <t>GIGANTE</t>
  </si>
  <si>
    <t>SAN JUAN DEL CESAR</t>
  </si>
  <si>
    <t>FUNDACIÓN</t>
  </si>
  <si>
    <t xml:space="preserve">GRANADA </t>
  </si>
  <si>
    <t>DURANIA</t>
  </si>
  <si>
    <t>SALENTO</t>
  </si>
  <si>
    <t>QUINCHÍA</t>
  </si>
  <si>
    <t>CAPITANEJO</t>
  </si>
  <si>
    <t>LOS PALMITOS</t>
  </si>
  <si>
    <t>COELLO</t>
  </si>
  <si>
    <t>RECETOR</t>
  </si>
  <si>
    <t>VALLE DEL GUAMUEZ (LA HORMIGA)</t>
  </si>
  <si>
    <t>APARTADÓ</t>
  </si>
  <si>
    <t>PONEDERA</t>
  </si>
  <si>
    <t>EL CARMEN DE BOLIVAR</t>
  </si>
  <si>
    <t xml:space="preserve">CALDAS </t>
  </si>
  <si>
    <t>MARULANDA</t>
  </si>
  <si>
    <t>SAN VICENTE DEL CAGUÁN</t>
  </si>
  <si>
    <t>GUACHENÉ</t>
  </si>
  <si>
    <t>GONZÁLEZ</t>
  </si>
  <si>
    <t>MOMÍL</t>
  </si>
  <si>
    <t>CÁQUEZA</t>
  </si>
  <si>
    <t>EL CARMEN DE ATRATO</t>
  </si>
  <si>
    <t xml:space="preserve">GUADALUPE </t>
  </si>
  <si>
    <t>URIBIA</t>
  </si>
  <si>
    <t xml:space="preserve">GUAMAL </t>
  </si>
  <si>
    <t>CUASPUD (CARLOSAMA)</t>
  </si>
  <si>
    <t>EL CARMEN</t>
  </si>
  <si>
    <t>SANTA ROSA DE CABAL</t>
  </si>
  <si>
    <t>CARCASÍ</t>
  </si>
  <si>
    <t>MAJAGUAL</t>
  </si>
  <si>
    <t>COYAIMA</t>
  </si>
  <si>
    <t>CARTAGO</t>
  </si>
  <si>
    <t xml:space="preserve">SABANALARGA </t>
  </si>
  <si>
    <t>VILLAGARZÓN (VILLA AMAZONICA)</t>
  </si>
  <si>
    <t>ARBOLETES</t>
  </si>
  <si>
    <t>PUERTO COLOMBIA</t>
  </si>
  <si>
    <t xml:space="preserve">EL GUAMO </t>
  </si>
  <si>
    <t>CAMPOHERMOSO</t>
  </si>
  <si>
    <t>NEIRA</t>
  </si>
  <si>
    <t>SOLANO</t>
  </si>
  <si>
    <t>GUAPI</t>
  </si>
  <si>
    <t>LA GLORIA</t>
  </si>
  <si>
    <t>MONTELÍBANO</t>
  </si>
  <si>
    <t>CARMEN DE CARUPA</t>
  </si>
  <si>
    <t>LITORAL DEL SAN JUAN  (SANTA GENOVEVA DE D.)</t>
  </si>
  <si>
    <t>HOBO</t>
  </si>
  <si>
    <t>URUMITA</t>
  </si>
  <si>
    <t>NUEVA GRANADA</t>
  </si>
  <si>
    <t>MAPIRIPÁN</t>
  </si>
  <si>
    <t>CUMBAL</t>
  </si>
  <si>
    <t>EL TARRA</t>
  </si>
  <si>
    <t xml:space="preserve">SANTUARIO </t>
  </si>
  <si>
    <t>CEPITÁ</t>
  </si>
  <si>
    <t>MORROA</t>
  </si>
  <si>
    <t>CUNDAY</t>
  </si>
  <si>
    <t>DAGUA</t>
  </si>
  <si>
    <t>SÁCAMA</t>
  </si>
  <si>
    <t>REPELÓN</t>
  </si>
  <si>
    <t xml:space="preserve">EL PEÑON </t>
  </si>
  <si>
    <t>CERINZA</t>
  </si>
  <si>
    <t>NORCASIA</t>
  </si>
  <si>
    <t>SOLITA</t>
  </si>
  <si>
    <t>INZÁ</t>
  </si>
  <si>
    <t>LA JAGUA DE IBIRICO</t>
  </si>
  <si>
    <t>MOÑITOS</t>
  </si>
  <si>
    <t>CHAGUANÍ</t>
  </si>
  <si>
    <t>ISTMINA</t>
  </si>
  <si>
    <t>IQUIRA</t>
  </si>
  <si>
    <t xml:space="preserve">VILLANUEVA </t>
  </si>
  <si>
    <t>PEDRAZA</t>
  </si>
  <si>
    <t>MESETAS</t>
  </si>
  <si>
    <t>CUMBITARA</t>
  </si>
  <si>
    <t>EL ZULIA</t>
  </si>
  <si>
    <t>CERRITO</t>
  </si>
  <si>
    <t>OVEJAS</t>
  </si>
  <si>
    <t>DOLORES</t>
  </si>
  <si>
    <t>EL AGUILA</t>
  </si>
  <si>
    <t>SAN LUIS DE PALENQUE</t>
  </si>
  <si>
    <t xml:space="preserve">ARMENIA </t>
  </si>
  <si>
    <t>SABANAGRANDE</t>
  </si>
  <si>
    <t>HATILLO DE LOBA</t>
  </si>
  <si>
    <t>CHINAVITA</t>
  </si>
  <si>
    <t>PÁCORA</t>
  </si>
  <si>
    <t xml:space="preserve">VALPARAÍSO </t>
  </si>
  <si>
    <t>JAMBALÓ</t>
  </si>
  <si>
    <t>MANAURE (BALCÓN DEL CESAR)</t>
  </si>
  <si>
    <t>PLANETA RICA</t>
  </si>
  <si>
    <t>CHIA</t>
  </si>
  <si>
    <t>JURADÓ</t>
  </si>
  <si>
    <t>ISNOS</t>
  </si>
  <si>
    <t>PIJIÑO DEL CARMEN</t>
  </si>
  <si>
    <t>LA MACARENA</t>
  </si>
  <si>
    <t>CHACHAGüÍ</t>
  </si>
  <si>
    <t>GRAMALOTE</t>
  </si>
  <si>
    <t>CHARALÁ</t>
  </si>
  <si>
    <t>SAN ANTONIO DE PALMITO</t>
  </si>
  <si>
    <t>EL ESPINAL</t>
  </si>
  <si>
    <t>EL CAIRO</t>
  </si>
  <si>
    <t>TÁMARA</t>
  </si>
  <si>
    <t>MAGANGUÉ</t>
  </si>
  <si>
    <t>CHIQUINQUIRÁ</t>
  </si>
  <si>
    <t xml:space="preserve">PALESTINA </t>
  </si>
  <si>
    <t>LA SIERRA</t>
  </si>
  <si>
    <t>PAILITAS</t>
  </si>
  <si>
    <t>PUEBLO NUEVO</t>
  </si>
  <si>
    <t>CHIPAQUE</t>
  </si>
  <si>
    <t>LLORÓ</t>
  </si>
  <si>
    <t>LA ARGENTINA</t>
  </si>
  <si>
    <t>PIVIJAY</t>
  </si>
  <si>
    <t>LA URIBE</t>
  </si>
  <si>
    <t>EL CHARCO</t>
  </si>
  <si>
    <t>HACARÍ</t>
  </si>
  <si>
    <t>CHARTA</t>
  </si>
  <si>
    <t>SAMPUÉS</t>
  </si>
  <si>
    <t>FALAN</t>
  </si>
  <si>
    <t>EL CERRITO</t>
  </si>
  <si>
    <t>TAURAMENA</t>
  </si>
  <si>
    <t>BELMIRA</t>
  </si>
  <si>
    <t>SANTA LUCÍA</t>
  </si>
  <si>
    <t>MAHATES</t>
  </si>
  <si>
    <t>CHISCAS</t>
  </si>
  <si>
    <t>PENSILVANIA</t>
  </si>
  <si>
    <t xml:space="preserve">LA VEGA </t>
  </si>
  <si>
    <t>PELAYA</t>
  </si>
  <si>
    <t>PUERTO ESCONDIDO</t>
  </si>
  <si>
    <t>CHOACHÍ</t>
  </si>
  <si>
    <t>MEDIO ATRATO</t>
  </si>
  <si>
    <t>LA PLATA</t>
  </si>
  <si>
    <t>PLATO</t>
  </si>
  <si>
    <t>LEJANÍAS</t>
  </si>
  <si>
    <t xml:space="preserve">EL PEÑOL </t>
  </si>
  <si>
    <t>HERRÁN</t>
  </si>
  <si>
    <t xml:space="preserve">CHIMA </t>
  </si>
  <si>
    <t>SAN BENITO ABAD</t>
  </si>
  <si>
    <t>FLANDES</t>
  </si>
  <si>
    <t>EL DOVIO</t>
  </si>
  <si>
    <t>TRINIDAD</t>
  </si>
  <si>
    <t>BELLO</t>
  </si>
  <si>
    <t>SANTO TOMAS</t>
  </si>
  <si>
    <t>MARGARITA</t>
  </si>
  <si>
    <t>CHITA</t>
  </si>
  <si>
    <t xml:space="preserve">RIOSUCIO </t>
  </si>
  <si>
    <t>LÓPEZ DE MICAY</t>
  </si>
  <si>
    <t>PUEBLO BELLO</t>
  </si>
  <si>
    <t>PUERTO LIBERTADOR</t>
  </si>
  <si>
    <t>CHOCONTÁ</t>
  </si>
  <si>
    <t>MEDIO BAUDÓ</t>
  </si>
  <si>
    <t>NÁTAGA</t>
  </si>
  <si>
    <t>PUEBLOVIEJO</t>
  </si>
  <si>
    <t>PUERTO CONCORDIA</t>
  </si>
  <si>
    <t>EL ROSARIO</t>
  </si>
  <si>
    <t>LABATECA</t>
  </si>
  <si>
    <t>CHIPATÁ</t>
  </si>
  <si>
    <t>SAN JUAN DE BETULIA</t>
  </si>
  <si>
    <t>FRESNO</t>
  </si>
  <si>
    <t>FLORIDA</t>
  </si>
  <si>
    <t>BETANIA</t>
  </si>
  <si>
    <t>SOLEDAD</t>
  </si>
  <si>
    <t>MARIA LA BAJA</t>
  </si>
  <si>
    <t>CHITARAQUE</t>
  </si>
  <si>
    <t>MERCADERES</t>
  </si>
  <si>
    <t>RÍO DE ORO</t>
  </si>
  <si>
    <t>PURÍSIMA</t>
  </si>
  <si>
    <t>COGUA</t>
  </si>
  <si>
    <t>MEDIO SAN JUAN</t>
  </si>
  <si>
    <t>OPORAPA</t>
  </si>
  <si>
    <t>REMOLINO</t>
  </si>
  <si>
    <t>PUERTO GAITÁN</t>
  </si>
  <si>
    <t>EL TABLÓN DE GÓMEZ</t>
  </si>
  <si>
    <t>LA ESPERANZA</t>
  </si>
  <si>
    <t>CIMITARRA</t>
  </si>
  <si>
    <t>SAN MARCOS</t>
  </si>
  <si>
    <t>GINEBRA</t>
  </si>
  <si>
    <t>SUAN</t>
  </si>
  <si>
    <t>MONTECRISTO</t>
  </si>
  <si>
    <t>CHIVATÁ</t>
  </si>
  <si>
    <t xml:space="preserve">SALAMINA </t>
  </si>
  <si>
    <t>MIRANDA</t>
  </si>
  <si>
    <t xml:space="preserve">LA PAZ (ROBLES) </t>
  </si>
  <si>
    <t>SAHAGÚN</t>
  </si>
  <si>
    <t>COTA</t>
  </si>
  <si>
    <t>NÓVITA</t>
  </si>
  <si>
    <t>PAICOL</t>
  </si>
  <si>
    <t>SABANAS DE SAN ANGEL</t>
  </si>
  <si>
    <t>PUERTO LÓPEZ</t>
  </si>
  <si>
    <t>LA PLAYA DE BELEN</t>
  </si>
  <si>
    <t xml:space="preserve">CONCEPCIÓN </t>
  </si>
  <si>
    <t>SAN ONOFRE</t>
  </si>
  <si>
    <t>HERVEO</t>
  </si>
  <si>
    <t>SAN JUAN BAUTISTA DE GUACARI</t>
  </si>
  <si>
    <t>CIUDAD BOLIVAR</t>
  </si>
  <si>
    <t>TUBARÁ</t>
  </si>
  <si>
    <t>SANTA CRUZ DE MOMPÓX</t>
  </si>
  <si>
    <t xml:space="preserve">CIÉNEGA </t>
  </si>
  <si>
    <t>SAMANÁ</t>
  </si>
  <si>
    <t xml:space="preserve">MORALES </t>
  </si>
  <si>
    <t>SAN ALBERTO</t>
  </si>
  <si>
    <t>SAN ANDRÉS DE SOTAVENTO</t>
  </si>
  <si>
    <t>CUCUNUBÁ</t>
  </si>
  <si>
    <t>NUQUÍ</t>
  </si>
  <si>
    <t>PALERMO</t>
  </si>
  <si>
    <t>PUERTO LLERAS</t>
  </si>
  <si>
    <t>FUNES</t>
  </si>
  <si>
    <t>LOS PATIOS</t>
  </si>
  <si>
    <t>CONFINES</t>
  </si>
  <si>
    <t xml:space="preserve">SAN PEDRO </t>
  </si>
  <si>
    <t>HONDA</t>
  </si>
  <si>
    <t>JAMUNDÍ</t>
  </si>
  <si>
    <t>USIACURÍ</t>
  </si>
  <si>
    <t>CÓMBITA</t>
  </si>
  <si>
    <t xml:space="preserve">SAN JOSÉ </t>
  </si>
  <si>
    <t>PADILLA</t>
  </si>
  <si>
    <t>SAN DIEGO</t>
  </si>
  <si>
    <t>SAN ANTERO</t>
  </si>
  <si>
    <t>MESITAS DEL COLEGIO</t>
  </si>
  <si>
    <t>RIO IRÓ</t>
  </si>
  <si>
    <t>SAN SEBASTIAN DE BUENAVISTA</t>
  </si>
  <si>
    <t>GUACHUCAL</t>
  </si>
  <si>
    <t>LOURDES</t>
  </si>
  <si>
    <t>CONTRATACIÓN</t>
  </si>
  <si>
    <t>SINCÉ</t>
  </si>
  <si>
    <t>ICONONZO</t>
  </si>
  <si>
    <t>LA CUMBRE</t>
  </si>
  <si>
    <t>BURITICÁ</t>
  </si>
  <si>
    <t>NOROSI</t>
  </si>
  <si>
    <t>COPER</t>
  </si>
  <si>
    <t>SUPÍA</t>
  </si>
  <si>
    <t xml:space="preserve">PÁEZ (BELALCÁZAR) </t>
  </si>
  <si>
    <t xml:space="preserve">SAN MARTÍN </t>
  </si>
  <si>
    <t>SAN BERNARDO DEL VIENTO</t>
  </si>
  <si>
    <t xml:space="preserve">EL PEÑÓN </t>
  </si>
  <si>
    <t>RIO QUITO</t>
  </si>
  <si>
    <t>EL PITAL</t>
  </si>
  <si>
    <t>SAN ZENÓN</t>
  </si>
  <si>
    <t xml:space="preserve">RESTREPO </t>
  </si>
  <si>
    <t>GUAITARILLA</t>
  </si>
  <si>
    <t>MUTISCUA</t>
  </si>
  <si>
    <t>COROMORO</t>
  </si>
  <si>
    <t xml:space="preserve">SUCRE </t>
  </si>
  <si>
    <t>LÉRIDA</t>
  </si>
  <si>
    <t xml:space="preserve">LA UNIÓN </t>
  </si>
  <si>
    <t>CÁCERES</t>
  </si>
  <si>
    <t>PINILLOS</t>
  </si>
  <si>
    <t>CORRALES</t>
  </si>
  <si>
    <t>VICTORIA</t>
  </si>
  <si>
    <t>PATÍA (EL BORDO)</t>
  </si>
  <si>
    <t>TAMALAMEQUE</t>
  </si>
  <si>
    <t xml:space="preserve">SAN CARLOS </t>
  </si>
  <si>
    <t>EL ROSAL</t>
  </si>
  <si>
    <t>PITALITO</t>
  </si>
  <si>
    <t>SANTA ANA</t>
  </si>
  <si>
    <t>SAN CARLOS DE GUAROA</t>
  </si>
  <si>
    <t>GUALMATÁN</t>
  </si>
  <si>
    <t>OCAÑA</t>
  </si>
  <si>
    <t>CURITÍ</t>
  </si>
  <si>
    <t>SANTIAGO DE TOLÚ</t>
  </si>
  <si>
    <t>LIBANO</t>
  </si>
  <si>
    <t xml:space="preserve">LA VICTORIA </t>
  </si>
  <si>
    <t>CAICEDO</t>
  </si>
  <si>
    <t>REGIDOR</t>
  </si>
  <si>
    <t>COVARACHÍA</t>
  </si>
  <si>
    <t>VILLAMARÍA</t>
  </si>
  <si>
    <t>PIAMONTE</t>
  </si>
  <si>
    <t>SAN JOSE DE URE</t>
  </si>
  <si>
    <t>FACATATIVÁ</t>
  </si>
  <si>
    <t>SAN JOSÉ DEL PALMAR</t>
  </si>
  <si>
    <t>RIVERA</t>
  </si>
  <si>
    <t>SANTA BÁRBARA DE PINTO</t>
  </si>
  <si>
    <t>SAN JUAN DE ARAMA</t>
  </si>
  <si>
    <t>ILES</t>
  </si>
  <si>
    <t>PAMPLONA</t>
  </si>
  <si>
    <t>EL CARMEN DE CHUCURI</t>
  </si>
  <si>
    <t>TOLUVIEJO</t>
  </si>
  <si>
    <t>SAN SEBASTIAN DE MARIQUITA</t>
  </si>
  <si>
    <t>OBANDO</t>
  </si>
  <si>
    <t>RIOVIEJO</t>
  </si>
  <si>
    <t>CUBARÁ</t>
  </si>
  <si>
    <t>VITERBO</t>
  </si>
  <si>
    <t>PIENDAMÓ</t>
  </si>
  <si>
    <t>SAN PELAYO</t>
  </si>
  <si>
    <t>FÓMEQUE</t>
  </si>
  <si>
    <t>SIPÍ</t>
  </si>
  <si>
    <t>SALADOBLANCO</t>
  </si>
  <si>
    <t>SITIONUEVO</t>
  </si>
  <si>
    <t>SAN JUANITO</t>
  </si>
  <si>
    <t>IMUÉS</t>
  </si>
  <si>
    <t>PAMPLONITA</t>
  </si>
  <si>
    <t>EL GUACAMAYO</t>
  </si>
  <si>
    <t>MELGAR</t>
  </si>
  <si>
    <t>PALMIRA</t>
  </si>
  <si>
    <t>CAMPAMENTO</t>
  </si>
  <si>
    <t>SAN CRISTÓBAL</t>
  </si>
  <si>
    <t>CUCAITA</t>
  </si>
  <si>
    <t>PUERTO TEJADA</t>
  </si>
  <si>
    <t>TIERRALTA</t>
  </si>
  <si>
    <t>FOSCA</t>
  </si>
  <si>
    <t>TADÓ</t>
  </si>
  <si>
    <t>SAN AGUSTÍN</t>
  </si>
  <si>
    <t>TENERIFE</t>
  </si>
  <si>
    <t>IPIALES</t>
  </si>
  <si>
    <t>PUERTO SANTANDER</t>
  </si>
  <si>
    <t>MURILLO</t>
  </si>
  <si>
    <t>PRADERA</t>
  </si>
  <si>
    <t>CAÑASGORDAS</t>
  </si>
  <si>
    <t>SAN ESTANISLAO</t>
  </si>
  <si>
    <t>CUÍTIVA</t>
  </si>
  <si>
    <t>PURACÉ (COCONUCO)</t>
  </si>
  <si>
    <t>TUCHIN</t>
  </si>
  <si>
    <t>FUNZA</t>
  </si>
  <si>
    <t>UNGUÍA</t>
  </si>
  <si>
    <t xml:space="preserve">SANTA MARÍA </t>
  </si>
  <si>
    <t>ZAPAYÁN</t>
  </si>
  <si>
    <t>VISTA HERMOSA</t>
  </si>
  <si>
    <t>LA CRUZ</t>
  </si>
  <si>
    <t>RAGONVALIA</t>
  </si>
  <si>
    <t>EL PLAYÓN</t>
  </si>
  <si>
    <t>NATAGAIMA</t>
  </si>
  <si>
    <t>CARACOLÍ</t>
  </si>
  <si>
    <t>SAN FERNANDO</t>
  </si>
  <si>
    <t>CHÍQUIZA (SAN PEDRO DE IGUAQUE)</t>
  </si>
  <si>
    <t>ROSAS</t>
  </si>
  <si>
    <t>VALENCIA</t>
  </si>
  <si>
    <t>FÚQUENE</t>
  </si>
  <si>
    <t>UNIÓN PANAMERICANA</t>
  </si>
  <si>
    <t>SUAZA</t>
  </si>
  <si>
    <t>ZONA BANANERA</t>
  </si>
  <si>
    <t>LA FLORIDA</t>
  </si>
  <si>
    <t>SALAZAR DE LAS PALMAS</t>
  </si>
  <si>
    <t>ENCINO</t>
  </si>
  <si>
    <t>ORTEGA</t>
  </si>
  <si>
    <t>RIOFRÍO</t>
  </si>
  <si>
    <t>CARAMANTA</t>
  </si>
  <si>
    <t xml:space="preserve">SAN JACINTO </t>
  </si>
  <si>
    <t>CHIVOR</t>
  </si>
  <si>
    <t>SAN SEBASTIÁN</t>
  </si>
  <si>
    <t>FUSAGASUGÁ</t>
  </si>
  <si>
    <t>TÁRQUI</t>
  </si>
  <si>
    <t>LA LLANADA</t>
  </si>
  <si>
    <t>SAN CALIXTO</t>
  </si>
  <si>
    <t>ENCISO</t>
  </si>
  <si>
    <t>PALOCABILDO</t>
  </si>
  <si>
    <t>ROLDANILLO</t>
  </si>
  <si>
    <t>CAREPA</t>
  </si>
  <si>
    <t>SAN JACINTO DEL CAUCA</t>
  </si>
  <si>
    <t>DUITAMA</t>
  </si>
  <si>
    <t>SANTANDER DE QUILICHAO</t>
  </si>
  <si>
    <t>GACHALÁ</t>
  </si>
  <si>
    <t>TESALIA</t>
  </si>
  <si>
    <t>LA TOLA</t>
  </si>
  <si>
    <t xml:space="preserve">SAN CAYETANO </t>
  </si>
  <si>
    <t>FLORIÁN</t>
  </si>
  <si>
    <t>PIEDRAS</t>
  </si>
  <si>
    <t>EL CARMEN DE VIBORAL</t>
  </si>
  <si>
    <t>SAN JUAN NEPOMUCENO</t>
  </si>
  <si>
    <t>EL COCUY</t>
  </si>
  <si>
    <t xml:space="preserve">SANTA ROSA </t>
  </si>
  <si>
    <t>GACHANCIPÁ</t>
  </si>
  <si>
    <t>TELLO</t>
  </si>
  <si>
    <t>FLORIDABLANCA</t>
  </si>
  <si>
    <t>PLANADAS</t>
  </si>
  <si>
    <t>SEVILLA</t>
  </si>
  <si>
    <t>CAROLINA DEL PRINCIPE</t>
  </si>
  <si>
    <t>SAN MARTÍN DE LOBA</t>
  </si>
  <si>
    <t>EL ESPINO</t>
  </si>
  <si>
    <t>SILVIA</t>
  </si>
  <si>
    <t>GACHETÁ</t>
  </si>
  <si>
    <t>TERUEL</t>
  </si>
  <si>
    <t>LEIVA</t>
  </si>
  <si>
    <t>SARDINATA</t>
  </si>
  <si>
    <t>GALÁN</t>
  </si>
  <si>
    <t>PRADO</t>
  </si>
  <si>
    <t>TORO</t>
  </si>
  <si>
    <t>CAUCASIA</t>
  </si>
  <si>
    <t xml:space="preserve">SAN PABLO </t>
  </si>
  <si>
    <t>FIRAVITOBA</t>
  </si>
  <si>
    <t>SOTARÁ (PAISPAMBA)</t>
  </si>
  <si>
    <t>GAMA</t>
  </si>
  <si>
    <t>TIMANÁ</t>
  </si>
  <si>
    <t>LINARES</t>
  </si>
  <si>
    <t>SANTO DOMINGO DE SILOS</t>
  </si>
  <si>
    <t>GÁMBITA</t>
  </si>
  <si>
    <t>PURIFICACIÓN</t>
  </si>
  <si>
    <t>TRUJILLO</t>
  </si>
  <si>
    <t>CHIGORODÓ</t>
  </si>
  <si>
    <t xml:space="preserve">SANTA CATALINA </t>
  </si>
  <si>
    <t>FLORESTA</t>
  </si>
  <si>
    <t xml:space="preserve">SUÁREZ </t>
  </si>
  <si>
    <t>GIRARDOT</t>
  </si>
  <si>
    <t>VILLAVIEJA</t>
  </si>
  <si>
    <t>LOS ANDES (SOTOMAYOR)</t>
  </si>
  <si>
    <t>TEORAMA</t>
  </si>
  <si>
    <t>GIRÓN</t>
  </si>
  <si>
    <t>RIOBLANCO</t>
  </si>
  <si>
    <t>TULUÁ</t>
  </si>
  <si>
    <t>CISNEROS</t>
  </si>
  <si>
    <t>SANTA ROSA NORTE</t>
  </si>
  <si>
    <t>GACHANTIVÁ</t>
  </si>
  <si>
    <t>YAGUARA</t>
  </si>
  <si>
    <t>MAGÜÍ (PAYÁN)</t>
  </si>
  <si>
    <t>TIBÚ</t>
  </si>
  <si>
    <t>GUACA</t>
  </si>
  <si>
    <t>RONCESVALLES</t>
  </si>
  <si>
    <t>ULLOA</t>
  </si>
  <si>
    <t>COCORNÁ</t>
  </si>
  <si>
    <t>SANTA ROSA DEL SUR</t>
  </si>
  <si>
    <t>GÁMEZA</t>
  </si>
  <si>
    <t>TIMBÍO</t>
  </si>
  <si>
    <t>GUACHETÁ</t>
  </si>
  <si>
    <t>MALLAMA (PIEDRANCHA)</t>
  </si>
  <si>
    <t xml:space="preserve">TOLEDO </t>
  </si>
  <si>
    <t>ROVIRA</t>
  </si>
  <si>
    <t>VERSALLES</t>
  </si>
  <si>
    <t>SIMITÍ</t>
  </si>
  <si>
    <t>GARAGOA</t>
  </si>
  <si>
    <t>TIMBIQUÍ</t>
  </si>
  <si>
    <t>GUADUAS</t>
  </si>
  <si>
    <t xml:space="preserve">MOSQUERA </t>
  </si>
  <si>
    <t>VILLACARO</t>
  </si>
  <si>
    <t>GUAPOTÁ</t>
  </si>
  <si>
    <t>SALDAÑA</t>
  </si>
  <si>
    <t>VIJES</t>
  </si>
  <si>
    <t>SOPLAVIENTO</t>
  </si>
  <si>
    <t>GUACAMAYAS</t>
  </si>
  <si>
    <t>TORIBÍO</t>
  </si>
  <si>
    <t>GUASCA</t>
  </si>
  <si>
    <t xml:space="preserve">NARIÑO </t>
  </si>
  <si>
    <t>VILLA DEL ROSARIO</t>
  </si>
  <si>
    <t>GUAVATÁ</t>
  </si>
  <si>
    <t>SAN ANTONIO</t>
  </si>
  <si>
    <t>YOTOCO</t>
  </si>
  <si>
    <t>COPACABANA</t>
  </si>
  <si>
    <t>TALAIGUA NUEVO</t>
  </si>
  <si>
    <t>GUATEQUE</t>
  </si>
  <si>
    <t>TOTORÓ</t>
  </si>
  <si>
    <t>GUATAQUÍ</t>
  </si>
  <si>
    <t>OLAYA HERRERA (BOCAS DE SATINGA)</t>
  </si>
  <si>
    <t>GÜEPSA</t>
  </si>
  <si>
    <t xml:space="preserve">SAN LUIS </t>
  </si>
  <si>
    <t>YUMBO</t>
  </si>
  <si>
    <t>DABEIBA</t>
  </si>
  <si>
    <t>TIQUISIO</t>
  </si>
  <si>
    <t>GUAYATÁ</t>
  </si>
  <si>
    <t xml:space="preserve">VILLARRICA </t>
  </si>
  <si>
    <t>GUATAVITA</t>
  </si>
  <si>
    <t>OSPINA</t>
  </si>
  <si>
    <t>HATO</t>
  </si>
  <si>
    <t>SANTA ISABEL</t>
  </si>
  <si>
    <t>ZARZAL</t>
  </si>
  <si>
    <t>DON MATÍAS</t>
  </si>
  <si>
    <t>TURBACO</t>
  </si>
  <si>
    <t>GÜICÁN</t>
  </si>
  <si>
    <t>GUAYABAL DE SÍQUIMA</t>
  </si>
  <si>
    <t>FRANCISCO PIZARRO (SALAHONDA)</t>
  </si>
  <si>
    <t>JESÚS MARÍA</t>
  </si>
  <si>
    <t>EBÉJICO</t>
  </si>
  <si>
    <t>TURBANA</t>
  </si>
  <si>
    <t>IZA</t>
  </si>
  <si>
    <t>GUAYABETAL</t>
  </si>
  <si>
    <t>POLICARPA</t>
  </si>
  <si>
    <t>JORDÁN</t>
  </si>
  <si>
    <t>VALLE DE SAN JUAN</t>
  </si>
  <si>
    <t>EL BAGRE</t>
  </si>
  <si>
    <t>JENESANO</t>
  </si>
  <si>
    <t>GUTIÉRREZ</t>
  </si>
  <si>
    <t>POTOSÍ</t>
  </si>
  <si>
    <t>LA BELLEZA</t>
  </si>
  <si>
    <t>VENADILLO</t>
  </si>
  <si>
    <t>ENTRERRIOS</t>
  </si>
  <si>
    <t>ZAMBRANO</t>
  </si>
  <si>
    <t xml:space="preserve">JERICÓ </t>
  </si>
  <si>
    <t>JERUSALÉN</t>
  </si>
  <si>
    <t xml:space="preserve">PROVIDENCIA </t>
  </si>
  <si>
    <t>LANDÁZURI</t>
  </si>
  <si>
    <t>VILLAHERMOSA</t>
  </si>
  <si>
    <t>ENVIGADO</t>
  </si>
  <si>
    <t>LABRANZAGRANDE</t>
  </si>
  <si>
    <t>JUNÍN</t>
  </si>
  <si>
    <t>PUERRES</t>
  </si>
  <si>
    <t xml:space="preserve">LA PAZ </t>
  </si>
  <si>
    <t>FREDONIA</t>
  </si>
  <si>
    <t>LA CAPILLA</t>
  </si>
  <si>
    <t>LA CALERA</t>
  </si>
  <si>
    <t>PUPIALES</t>
  </si>
  <si>
    <t>LEBRIJA</t>
  </si>
  <si>
    <t>FRONTINO</t>
  </si>
  <si>
    <t>LA MESA</t>
  </si>
  <si>
    <t xml:space="preserve">RICAURTE </t>
  </si>
  <si>
    <t>LOS SANTOS</t>
  </si>
  <si>
    <t>GIRALDO</t>
  </si>
  <si>
    <t>LA UVITA</t>
  </si>
  <si>
    <t>LA PALMA</t>
  </si>
  <si>
    <t>ROBERTO PAYÁN (SAN JOSÉ)</t>
  </si>
  <si>
    <t>MACARAVITA</t>
  </si>
  <si>
    <t>GIRARDOTA</t>
  </si>
  <si>
    <t>VILLA DE LEYVA</t>
  </si>
  <si>
    <t>LA PEÑA</t>
  </si>
  <si>
    <t>SAMANIEGO</t>
  </si>
  <si>
    <t>MÁLAGA</t>
  </si>
  <si>
    <t>GÓMEZ PLATA</t>
  </si>
  <si>
    <t>MACANAL</t>
  </si>
  <si>
    <t>SANDONÁ</t>
  </si>
  <si>
    <t>MATANZA</t>
  </si>
  <si>
    <t>MARIPÍ</t>
  </si>
  <si>
    <t>LENGUAZAQUE</t>
  </si>
  <si>
    <t xml:space="preserve">SAN BERNARDO </t>
  </si>
  <si>
    <t>MOGOTES</t>
  </si>
  <si>
    <t>MACHETÁ</t>
  </si>
  <si>
    <t>SAN LORENZO</t>
  </si>
  <si>
    <t>MOLAGAVITA</t>
  </si>
  <si>
    <t>GUARNE</t>
  </si>
  <si>
    <t>MONGUA</t>
  </si>
  <si>
    <t xml:space="preserve">MADRID </t>
  </si>
  <si>
    <t>OCAMONTE</t>
  </si>
  <si>
    <t>GUATAPÉ</t>
  </si>
  <si>
    <t>MONGUÍ</t>
  </si>
  <si>
    <t>MANTA</t>
  </si>
  <si>
    <t>SAN PEDRO DE CARTAGO</t>
  </si>
  <si>
    <t>OIBA</t>
  </si>
  <si>
    <t>HELICONIA</t>
  </si>
  <si>
    <t>MONIQUIRÁ</t>
  </si>
  <si>
    <t>MEDINA</t>
  </si>
  <si>
    <t>SANTA BÁRBARA  (ISCUANDÉ)</t>
  </si>
  <si>
    <t>ONZAGA</t>
  </si>
  <si>
    <t>HISPANIA</t>
  </si>
  <si>
    <t>MOTAVITA</t>
  </si>
  <si>
    <t>SANTACRUZ  (GUACHAVÉS)</t>
  </si>
  <si>
    <t>PALMAR</t>
  </si>
  <si>
    <t>ITAGÜÍ</t>
  </si>
  <si>
    <t>MUZO</t>
  </si>
  <si>
    <t>SAPUYES</t>
  </si>
  <si>
    <t>PALMAS DEL SOCORRO</t>
  </si>
  <si>
    <t>ITUANGO</t>
  </si>
  <si>
    <t>NOBSA</t>
  </si>
  <si>
    <t>NEMOCÓN</t>
  </si>
  <si>
    <t>TAMINANGO</t>
  </si>
  <si>
    <t>PÁRAMO</t>
  </si>
  <si>
    <t>JARDÍN</t>
  </si>
  <si>
    <t>NUEVO COLÓN</t>
  </si>
  <si>
    <t>NILO</t>
  </si>
  <si>
    <t>TANGUA</t>
  </si>
  <si>
    <t>PIEDECUESTA</t>
  </si>
  <si>
    <t>OICATÁ</t>
  </si>
  <si>
    <t>NIMAIMA</t>
  </si>
  <si>
    <t>TUMACO</t>
  </si>
  <si>
    <t>PINCHOTE</t>
  </si>
  <si>
    <t>LA CEJA DEL TAMBO</t>
  </si>
  <si>
    <t>OTANCHE</t>
  </si>
  <si>
    <t>NOCAIMA</t>
  </si>
  <si>
    <t>TUQUERRES</t>
  </si>
  <si>
    <t>PUENTE NACIONAL</t>
  </si>
  <si>
    <t>LA ESTRELLA</t>
  </si>
  <si>
    <t>PACHAVITA</t>
  </si>
  <si>
    <t xml:space="preserve">VENECIA </t>
  </si>
  <si>
    <t>YACUANQUER</t>
  </si>
  <si>
    <t>PUERTO PARRA</t>
  </si>
  <si>
    <t>LA PINTADA</t>
  </si>
  <si>
    <t xml:space="preserve">PÁEZ </t>
  </si>
  <si>
    <t>PACHO</t>
  </si>
  <si>
    <t>PUERTO WILCHES</t>
  </si>
  <si>
    <t>PAIPA</t>
  </si>
  <si>
    <t>PAIME</t>
  </si>
  <si>
    <t xml:space="preserve">RIONEGRO </t>
  </si>
  <si>
    <t>LIBORINA</t>
  </si>
  <si>
    <t>PAJARITO</t>
  </si>
  <si>
    <t>PANDI</t>
  </si>
  <si>
    <t>SABANA DE TORRES</t>
  </si>
  <si>
    <t>MACEO</t>
  </si>
  <si>
    <t>PANQUEBA</t>
  </si>
  <si>
    <t>PARATEBUENO</t>
  </si>
  <si>
    <t xml:space="preserve">SAN ANDRÉS </t>
  </si>
  <si>
    <t>MARINILLA</t>
  </si>
  <si>
    <t>PAUNA</t>
  </si>
  <si>
    <t>PASCA</t>
  </si>
  <si>
    <t>SAN BENITO</t>
  </si>
  <si>
    <t>MONTEBELLO</t>
  </si>
  <si>
    <t>PAYA</t>
  </si>
  <si>
    <t>PUERTO SALGAR</t>
  </si>
  <si>
    <t>SAN GIL</t>
  </si>
  <si>
    <t>MURINDÓ</t>
  </si>
  <si>
    <t>PAZ DEL RIO</t>
  </si>
  <si>
    <t>PULÍ</t>
  </si>
  <si>
    <t>SAN JOAQUÍN</t>
  </si>
  <si>
    <t>MUTATÁ</t>
  </si>
  <si>
    <t>PESCA</t>
  </si>
  <si>
    <t>QUEBRADANEGRA</t>
  </si>
  <si>
    <t>SAN JOSÉ DE MIRANDA</t>
  </si>
  <si>
    <t>PISBA</t>
  </si>
  <si>
    <t>QUETAME</t>
  </si>
  <si>
    <t>NECOCLÍ</t>
  </si>
  <si>
    <t>PUERTO BOYACÁ</t>
  </si>
  <si>
    <t>QUIPILE</t>
  </si>
  <si>
    <t>SAN VICENTE DE CHUCURÍ</t>
  </si>
  <si>
    <t>NECHÍ</t>
  </si>
  <si>
    <t>QUÍPAMA</t>
  </si>
  <si>
    <t xml:space="preserve">APULO </t>
  </si>
  <si>
    <t xml:space="preserve">SANTA BÁRBARA </t>
  </si>
  <si>
    <t>OLAYA</t>
  </si>
  <si>
    <t>RAMIRIQUÍ</t>
  </si>
  <si>
    <t>SANTA HELENA DE OPÓN</t>
  </si>
  <si>
    <t>RÁQUIRA</t>
  </si>
  <si>
    <t>SAN ANTONIO DEL TEQUENDAMA</t>
  </si>
  <si>
    <t>SIMACOTA</t>
  </si>
  <si>
    <t>PEQUE</t>
  </si>
  <si>
    <t>RONDÓN</t>
  </si>
  <si>
    <t>SOCORRO</t>
  </si>
  <si>
    <t xml:space="preserve">PUEBLORRICO </t>
  </si>
  <si>
    <t>SABOYÁ</t>
  </si>
  <si>
    <t>SUAITA</t>
  </si>
  <si>
    <t>PUERTO BERRÍO</t>
  </si>
  <si>
    <t>SÁCHICA</t>
  </si>
  <si>
    <t>PUERTO NARE (LA MAGDALENA)</t>
  </si>
  <si>
    <t>SAMACÁ</t>
  </si>
  <si>
    <t>SAN JUAN DE RIO SECO</t>
  </si>
  <si>
    <t>SURATÁ</t>
  </si>
  <si>
    <t>PUERTO TRIUNFO</t>
  </si>
  <si>
    <t>SAN EDUARDO</t>
  </si>
  <si>
    <t>SASAIMA</t>
  </si>
  <si>
    <t>TONA</t>
  </si>
  <si>
    <t>REMEDIOS</t>
  </si>
  <si>
    <t>SAN JOSÉ DE PARE</t>
  </si>
  <si>
    <t>SESQUILÉ</t>
  </si>
  <si>
    <t>VALLE DE SAN JOSÉ</t>
  </si>
  <si>
    <t>EL RETIRO</t>
  </si>
  <si>
    <t>SAN LUIS DE GACENO</t>
  </si>
  <si>
    <t>SIBATÉ</t>
  </si>
  <si>
    <t>VÉLEZ</t>
  </si>
  <si>
    <t>SAN MATEO</t>
  </si>
  <si>
    <t>SILVANIA</t>
  </si>
  <si>
    <t>VETAS</t>
  </si>
  <si>
    <t>SAN MIGUEL DE SEMA</t>
  </si>
  <si>
    <t>SIMIJACA</t>
  </si>
  <si>
    <t>SABANETA</t>
  </si>
  <si>
    <t>SAN PABLO DE BORBUR</t>
  </si>
  <si>
    <t>SOACHA</t>
  </si>
  <si>
    <t>ZAPATOCA</t>
  </si>
  <si>
    <t>SALGAR</t>
  </si>
  <si>
    <t>SANTANA</t>
  </si>
  <si>
    <t>SOPÓ</t>
  </si>
  <si>
    <t>SAN ANDRÉS DE CUERQUIA</t>
  </si>
  <si>
    <t>SUBACHOQUE</t>
  </si>
  <si>
    <t>SANTA ROSA DE VITERBO</t>
  </si>
  <si>
    <t>SUESCA</t>
  </si>
  <si>
    <t>SANTA SOFÍA</t>
  </si>
  <si>
    <t>SUPATÁ</t>
  </si>
  <si>
    <t>SAN JERÓNIMO</t>
  </si>
  <si>
    <t>SATIVANORTE</t>
  </si>
  <si>
    <t>SUSA</t>
  </si>
  <si>
    <t>SAN JOSÉ DE LA MONTAÑA</t>
  </si>
  <si>
    <t>SATIVASUR</t>
  </si>
  <si>
    <t>SUTATAUSA</t>
  </si>
  <si>
    <t>SAN JUAN DE URABÁ</t>
  </si>
  <si>
    <t>SIACHOQUE</t>
  </si>
  <si>
    <t>TABIO</t>
  </si>
  <si>
    <t>SOATÁ</t>
  </si>
  <si>
    <t>TAUSA</t>
  </si>
  <si>
    <t>SAN PEDRO DE LOS MILAGROS</t>
  </si>
  <si>
    <t>SOCOTÁ</t>
  </si>
  <si>
    <t>TENA</t>
  </si>
  <si>
    <t>SAN PEDRO DE URABA</t>
  </si>
  <si>
    <t>SOCHA</t>
  </si>
  <si>
    <t>TENJO</t>
  </si>
  <si>
    <t>SAN RAFAEL</t>
  </si>
  <si>
    <t>SOGAMOSO</t>
  </si>
  <si>
    <t>TIBACUY</t>
  </si>
  <si>
    <t>SAN ROQUE</t>
  </si>
  <si>
    <t>SOMONDOCO</t>
  </si>
  <si>
    <t>TIBIRITA</t>
  </si>
  <si>
    <t>SAN VICENTE</t>
  </si>
  <si>
    <t>SORA</t>
  </si>
  <si>
    <t>TOCAIMA</t>
  </si>
  <si>
    <t>SOTAQUIRÁ</t>
  </si>
  <si>
    <t>TOCANCIPÁ</t>
  </si>
  <si>
    <t>SANTA ROSA DE OSOS</t>
  </si>
  <si>
    <t>SORACÁ</t>
  </si>
  <si>
    <t>TOPAIPÍ</t>
  </si>
  <si>
    <t>SANTO DOMINGO</t>
  </si>
  <si>
    <t>SUSACÓN</t>
  </si>
  <si>
    <t>UBALÁ</t>
  </si>
  <si>
    <t>SUTAMARCHÁN</t>
  </si>
  <si>
    <t>UBAQUE</t>
  </si>
  <si>
    <t>SEGOVIA</t>
  </si>
  <si>
    <t>SUTATENZA</t>
  </si>
  <si>
    <t>UBATÉ</t>
  </si>
  <si>
    <t>SONSÓN</t>
  </si>
  <si>
    <t>TASCO</t>
  </si>
  <si>
    <t>UNE</t>
  </si>
  <si>
    <t>SOPETRÁN</t>
  </si>
  <si>
    <t>TENZA</t>
  </si>
  <si>
    <t>ÚTICA</t>
  </si>
  <si>
    <t>TÁMESIS</t>
  </si>
  <si>
    <t>TIBANÁ</t>
  </si>
  <si>
    <t>VERGARA</t>
  </si>
  <si>
    <t>TARAZÁ</t>
  </si>
  <si>
    <t>TIBASOSA</t>
  </si>
  <si>
    <t>VIANÍ</t>
  </si>
  <si>
    <t>TARSO</t>
  </si>
  <si>
    <t>TINJACÁ</t>
  </si>
  <si>
    <t>VILLAGÓMEZ</t>
  </si>
  <si>
    <t>TITIRIBÍ</t>
  </si>
  <si>
    <t>TIPACOQUE</t>
  </si>
  <si>
    <t>VILLAPINZÓN</t>
  </si>
  <si>
    <t>TOCA</t>
  </si>
  <si>
    <t>VILLETA</t>
  </si>
  <si>
    <t>TURBO</t>
  </si>
  <si>
    <t>TOGÜÍ</t>
  </si>
  <si>
    <t>VIOTÁ</t>
  </si>
  <si>
    <t>URAMITA</t>
  </si>
  <si>
    <t>TÓPAGA</t>
  </si>
  <si>
    <t>YACOPÍ</t>
  </si>
  <si>
    <t>URRAO</t>
  </si>
  <si>
    <t>TOTA</t>
  </si>
  <si>
    <t>ZIPACÓN</t>
  </si>
  <si>
    <t>VALDIVIA</t>
  </si>
  <si>
    <t>TUNUNGUÁ</t>
  </si>
  <si>
    <t>ZIPAQUIRÁ</t>
  </si>
  <si>
    <t>TURMEQUÉ</t>
  </si>
  <si>
    <t>VEGACHÍ</t>
  </si>
  <si>
    <t>TUTA</t>
  </si>
  <si>
    <t>TUTASÁ</t>
  </si>
  <si>
    <t>VIGÍA DEL FUERTE</t>
  </si>
  <si>
    <t>ÚMBITA</t>
  </si>
  <si>
    <t>YALÍ</t>
  </si>
  <si>
    <t>VENTAQUEMADA</t>
  </si>
  <si>
    <t>YARUMAL</t>
  </si>
  <si>
    <t>VIRACACHÁ</t>
  </si>
  <si>
    <t>YOLOMBÓ</t>
  </si>
  <si>
    <t>ZETAQUIRA</t>
  </si>
  <si>
    <t>YONDÓ (CASABE)</t>
  </si>
  <si>
    <t>ZARAGOZA</t>
  </si>
  <si>
    <t>Dimensión</t>
  </si>
  <si>
    <t>Criterio de calificación2</t>
  </si>
  <si>
    <t>Cuenta de Código criterio de calificación</t>
  </si>
  <si>
    <t>Cuenta de Código criterio de calificación2</t>
  </si>
  <si>
    <t>Finanzas territoriales</t>
  </si>
  <si>
    <t>Formalización de la propiedad</t>
  </si>
  <si>
    <t>Gestión Ambiental</t>
  </si>
  <si>
    <t>Gestión de la información para el OT y AT</t>
  </si>
  <si>
    <t>Gestión del riesgo de desastres</t>
  </si>
  <si>
    <t>Institucional</t>
  </si>
  <si>
    <t>Participación</t>
  </si>
  <si>
    <t>Criterio de calificación</t>
  </si>
  <si>
    <t>Por favor tómese unos minutos para reflexionar sobre las siguientes afirmaciones. Seleccione SI o NO según considere es la mejor opción</t>
  </si>
  <si>
    <t>Calificable/No calificable</t>
  </si>
  <si>
    <t>Regla Puntaje SI</t>
  </si>
  <si>
    <t>Regla Puntaje No</t>
  </si>
  <si>
    <t>Evaluacion</t>
  </si>
  <si>
    <t>Peso del criterio de calificación</t>
  </si>
  <si>
    <t>Linea Base</t>
  </si>
  <si>
    <t>Cambio</t>
  </si>
  <si>
    <t>Valor pregunta Evaluacion</t>
  </si>
  <si>
    <t>Valor Pregunta Linea base</t>
  </si>
  <si>
    <t>Valor Indicacor Evaluacion</t>
  </si>
  <si>
    <t>Valor indicador Linea base</t>
  </si>
  <si>
    <t>Resultado Dimension</t>
  </si>
  <si>
    <t>Resultado Dimension Linea Base</t>
  </si>
  <si>
    <t>MUNICIPIO</t>
  </si>
  <si>
    <t>´PROFESIONAL</t>
  </si>
  <si>
    <t>INDICADOR</t>
  </si>
  <si>
    <t>Descripción negativa</t>
  </si>
  <si>
    <t>Descripción positiva</t>
  </si>
  <si>
    <t>rango hito</t>
  </si>
  <si>
    <t>rango dimension</t>
  </si>
  <si>
    <t>¿El municipio cuenta con funcionarios formados o capacitados en ordenamiento territorial, planeación, catastro para consultar y gestionar información territorial?</t>
  </si>
  <si>
    <t>Calificable</t>
  </si>
  <si>
    <t>• El municipio no cuenta con funcionarios formados o capacitados en ordenamiento territorial, planeación, catastro para consultar y gestionar información territorial</t>
  </si>
  <si>
    <t>• El municipio cuenta con funcionarios formados o capacitados en ordenamiento territorial, planeación, catastro para consultar y gestionar información territorial</t>
  </si>
  <si>
    <t>• Los funcionarios de la actual administración no han recibido capacitación en el uso de software SIG, incluyendo su instalación, edición y consulta de información geográfica</t>
  </si>
  <si>
    <t>• Los funcionarios de la actual administración han recibido capacitación en el uso de software SIG, incluyendo su instalación, edición y consulta de información geográfica</t>
  </si>
  <si>
    <t>• Los funcionarios de la actual administración no han recibido capacitación en el uso, análisis y aprovechamiento de datos e insumos catastrales para la toma de decisiones</t>
  </si>
  <si>
    <t>• Los funcionarios de la actual administración han recibido capacitación en el uso, análisis y aprovechamiento de datos e insumos catastrales para la toma de decisiones</t>
  </si>
  <si>
    <t>¿Los funcionarios de la actual administración han sido capacitados para atender solicitudes ciudadanas (PQRSD) relacionadas con el acceso y uso de información territorial?</t>
  </si>
  <si>
    <t>• Los funcionarios de la actual administración no han sido capacitados para atender solicitudes ciudadanas (PQRSD) relacionadas con el acceso y uso de información territorial</t>
  </si>
  <si>
    <t>• Los funcionarios de la actual administración  han sido capacitados para atender solicitudes ciudadanas (PQRSD) relacionadas con el acceso y uso de información territorial</t>
  </si>
  <si>
    <t>• Los funcionarios de la actual administración no han recibido alguna capacitación sobre el estándar LADM</t>
  </si>
  <si>
    <t>• Los funcionarios de la actual administración  han recibido alguna capacitación sobre el estándar LADM</t>
  </si>
  <si>
    <t>• Los funcionarios de la actual administración no tienen capacidades para generar, procesar y organizar información territorial (captura, edición, estructuración y publicación)</t>
  </si>
  <si>
    <t>• Los funcionarios de la actual administración  tienen capacidades para generar, procesar y organizar información territorial (captura, edición, estructuración y publicación)</t>
  </si>
  <si>
    <t>• El municipio no consulta o utiliza información territorial de fuentes externas (como Sentinel, Google Earth, SIAC, datos abiertos), o estos procesos no están documentados o apropiados</t>
  </si>
  <si>
    <t>• El municipio consulta y utiliza información territorial de fuentes externas (como Sentinel, Google Earth, SIAC, datos abiertos), y estos procesos están documentados o apropiados</t>
  </si>
  <si>
    <t>• El municipio no cuenta con un mecanismo para controlar y registrar versiones de la información territorial</t>
  </si>
  <si>
    <t>• El municipio cuenta con un mecanismo para controlar y registrar versiones de la información territorial</t>
  </si>
  <si>
    <t>• No existen procedimientos para la producción de información territorial documental, estadística o geográfica</t>
  </si>
  <si>
    <t>• En el municipio existen procedimientos para la producción de información territorial documental, estadística o geográfica</t>
  </si>
  <si>
    <t>• No existen mecanismos de participación ciudadana en temas de ordenamiento territorial, licenciamiento, estratificación, normas urbanas y gestión del riesgo, ya sea documentados o aplicados en la práctica</t>
  </si>
  <si>
    <t>• En el municipio existen mecanismos de participación ciudadana en temas de ordenamiento territorial, licenciamiento, estratificación, normas urbanas y gestión del riesgo, ya sea documentados o aplicados en la práctica</t>
  </si>
  <si>
    <t>• El municipio no utiliza información territorial (como la catastral, de ordenamiento y determinantes regionales o nacionales) en procesos de planificación y administración del territorio</t>
  </si>
  <si>
    <t>• El municipio utiliza información territorial (como la catastral, de ordenamiento y determinantes regionales o nacionales) en procesos de planificación y administración del territorio</t>
  </si>
  <si>
    <t>¿El municipio cuenta con procesos documentados sobre licenciamiento urbano, estratificación, normas urbanas y gestión de riesgos?</t>
  </si>
  <si>
    <t>• El municipio no cuenta con procesos documentados sobre licenciamiento urbano, estratificación, normas urbanas y gestión de riesgos</t>
  </si>
  <si>
    <t>• El municipio cuenta con procesos documentados sobre licenciamiento urbano, estratificación, normas urbanas y gestión de riesgos</t>
  </si>
  <si>
    <t>• El municipio no cuenta con procesos documentados para el uso de información territorial (ordenamiento, catastro, determinantes regionales o nacionales) en la toma de decisiones administrativas</t>
  </si>
  <si>
    <t>• El municipio cuenta con procesos documentados para el uso de información territorial (ordenamiento, catastro, determinantes regionales o nacionales) en la toma de decisiones administrativas</t>
  </si>
  <si>
    <t>• El municipio no dispone y utiliza información catastral multipropósito generada bajo el estándar LADM</t>
  </si>
  <si>
    <t>• El municipio dispone y utiliza información catastral multipropósito generada bajo el estándar LADM</t>
  </si>
  <si>
    <t>• El municipio no ha implementado o migrado la información del POT al modelo de datos LADM-COL-POT</t>
  </si>
  <si>
    <t>• El municipio ha implementado o migrado la información del POT al modelo de datos LADM-COL-POT</t>
  </si>
  <si>
    <t>• El municipio no cuenta con cartografía básica al menos a escala 1:2.000 para zonas urbanas y 1:10.000 para zonas rurales</t>
  </si>
  <si>
    <t>• El municipio cuenta con cartografía básica al menos a escala 1:2.000 para zonas urbanas y 1:10.000 para zonas rurales</t>
  </si>
  <si>
    <t>• El municipio no dispone de ortoimágenes actualizadas de su territorio</t>
  </si>
  <si>
    <t>• El municipio dispone de ortoimágenes actualizadas de su territorio</t>
  </si>
  <si>
    <t>• El municipio no cuenta con planos de calificación agrológica y de usos potenciales del suelo</t>
  </si>
  <si>
    <t>• El municipio cuenta con planos de calificación agrológica y de usos potenciales del suelo</t>
  </si>
  <si>
    <t>• El municipio no cuenta con la cartografía digital que respalda su instrumento de ordenamiento territorial</t>
  </si>
  <si>
    <t>• El municipio cuenta con la cartografía digital que respalda su instrumento de ordenamiento territorial</t>
  </si>
  <si>
    <t>• El municipio no cuenta con una caracterización territorial actualizada (no mayor a 5 años) que incluya los usos del suelo definidos por determinantes de normas de superior jerarquía</t>
  </si>
  <si>
    <t>• El municipio cuenta con una caracterización territorial actualizada (no mayor a 5 años) que incluya los usos del suelo definidos por determinantes de normas de superior jerarquía</t>
  </si>
  <si>
    <t>• Los funcionarios no han recibido capacitación para la revisión y el ajuste del instrumento de ordenamiento territorial</t>
  </si>
  <si>
    <t>• Los funcionarios han recibido capacitación para la revisión y el ajuste del instrumento de ordenamiento territorial</t>
  </si>
  <si>
    <t>• El municipio no cuenta con información georreferenciada que permita identificar conflictos en el uso del suelo</t>
  </si>
  <si>
    <t>• El municipio cuenta con información georreferenciada que permita identificar conflictos en el uso del suelo</t>
  </si>
  <si>
    <t>• El municipio no cuenta con un diagnóstico de la estructura predial y de la ocupación actual del territorio</t>
  </si>
  <si>
    <t>• El municipio cuenta con un diagnóstico de la estructura predial y de la ocupación actual del territorio</t>
  </si>
  <si>
    <t>• El municipio no cuenta con un inventario georreferenciado y actualizado (de los últimos 5 años) de los equipamientos y la infraestructura vial</t>
  </si>
  <si>
    <t>• El municipio cuenta con un inventario georreferenciado y actualizado (de los últimos 5 años) de los equipamientos y la infraestructura vial</t>
  </si>
  <si>
    <t>• El municipio no cuenta con un sistema organizado para el seguimiento y evaluación del programa de ejecución del POT</t>
  </si>
  <si>
    <t>• El municipio cuenta con un sistema organizado para el seguimiento y evaluación del programa de ejecución del POT</t>
  </si>
  <si>
    <t>• La información catastral (predial) no está incorporada en el expediente municipal</t>
  </si>
  <si>
    <t>• La información catastral (predial)  está incorporada en el expediente municipal</t>
  </si>
  <si>
    <t>¿La información geográfica digital del POT vigente está incorporada en el expediente municipal?</t>
  </si>
  <si>
    <t>• La información geográfica digital del POT vigente no está incorporada en el expediente municipal</t>
  </si>
  <si>
    <t>• La información geográfica digital del POT vigente  está incorporada en el expediente municipal</t>
  </si>
  <si>
    <t>• El expediente municipal no incorpora el instrumento de ordenamiento territorial en formato digital</t>
  </si>
  <si>
    <t>• El expediente municipal  incorpora el instrumento de ordenamiento territorial en formato digital</t>
  </si>
  <si>
    <t>• El municipio no utiliza información catastral para elaborar los informes anuales de seguimiento y evaluación del POT</t>
  </si>
  <si>
    <t>• El municipio utiliza información catastral para elaborar los informes anuales de seguimiento y evaluación del POT</t>
  </si>
  <si>
    <t>¿El municipio cuenta con un directorio de actores sociales e institucionales discriminado por veredas con los datos de nombre, contacto y ubicación de los mismos?</t>
  </si>
  <si>
    <t>• El municipio no cuenta con un directorio de actores sociales e institucionales discriminado por veredas con los datos de nombre, contacto y ubicación de los mismos</t>
  </si>
  <si>
    <t>• El municipio cuenta con un directorio de actores sociales e institucionales discriminado por veredas con los datos de nombre, contacto y ubicación de los mismos</t>
  </si>
  <si>
    <t xml:space="preserve">¿El municipio tiene identificado el nivel de incidencia y vinculación de los actores sociales e institucionales en las instancias de participación para la administración del territorio? </t>
  </si>
  <si>
    <t>• El municipio no tiene identificado el nivel de incidencia y vinculación de los actores sociales e institucionales en las instancias de participación para la administración del territorio?</t>
  </si>
  <si>
    <t>• El municipio tiene identificado el nivel de incidencia y vinculación de los actores sociales e institucionales en las instancias de participación para la administración del territorio</t>
  </si>
  <si>
    <t>• Durante los últimos dos (2) años el municipio no ha realizado capacitaciones a las juntas de acción comunal, ciudadanía organizada y población en general  sobre alcance y uso del catastro multipropósito para la administración del territorio?</t>
  </si>
  <si>
    <t>• Durante los últimos dos (2) años el municipio ha realizado capacitaciones a las juntas de acción comunal, ciudadanía organizada y población en general  sobre alcance y uso del catastro multipropósito para la administración del territorio</t>
  </si>
  <si>
    <t>• El municipio no cuenta con material pedagógico y con lenguaje claro para el desarrollo de capacitaciones a la ciudadanía en materia de alcance y uso del catastro multipropósito para la administración del territorio</t>
  </si>
  <si>
    <t>• El municipio cuenta con material pedagógico y con lenguaje claro para el desarrollo de capacitaciones a la ciudadanía en materia de alcance y uso del catastro multipropósito para la administración del territorio</t>
  </si>
  <si>
    <t>• El municipio no cuenta con un programa o aplicación para proyectar la liquidación del ipu a partir de una actualización catastral</t>
  </si>
  <si>
    <t>• El municipio cuenta con un programa o aplicación para proyectar la liquidación del ipu a partir de una actualización catastral</t>
  </si>
  <si>
    <t xml:space="preserve">¿El municipio identifica correctamente los predios exentos y excluidos de IPU? </t>
  </si>
  <si>
    <t>• El municipio no identifica correctamente los predios exentos y excluidos de IPU</t>
  </si>
  <si>
    <t>• El municipio identifica correctamente los predios exentos y excluidos de IPU</t>
  </si>
  <si>
    <t>• El municipio no tiene programado en la liquidación del IPU el cálculo de la liquidación del IPU con los límites de crecimiento del IPU por predio tras una actualización catastral, según la normativa vigente</t>
  </si>
  <si>
    <t>• El municipio tiene programado en la liquidación del IPU el cálculo de la liquidación del IPU con los límites de crecimiento del IPU por predio tras una actualización catastral, según la normativa vigente</t>
  </si>
  <si>
    <t>El año anterior a la entrada en vigencia de la actualización catastral y en aras de anticipar su impacto, ¿cuenta con una revisión del estatuto tributario municipal, en el capítulo del IPU y otras tasas relacionadas con el avalúo catastral o el IPU, que incluya un análisis del esquema tarifario con un criterio diferencial y progresivo?</t>
  </si>
  <si>
    <t>• El municipio no cuenta con una revisión del estatuto tributario municipal, en el capítulo del IPU y otras tasas relacionadas con el avalúo catastral o el ipu, que incluya un análisis del esquema tarifario con un criterio diferencial y progresivo</t>
  </si>
  <si>
    <t>• El municipio cuenta con una revisión del estatuto tributario municipal, en el capítulo del IPU y otras tasas relacionadas con el avalúo catastral o el ipu, que incluya un análisis del esquema tarifario con un criterio diferencial y progresivo</t>
  </si>
  <si>
    <t>• El Estatuto Tributario municipal, en el capítulo del IPU no cuenta con un tratamiento preferencial para las áreas relacionadas con las determinantes del ordenamiento territorial en áreas ambientalmente protegidas, áreas de riesgo, patrimonio cultural</t>
  </si>
  <si>
    <t xml:space="preserve">• El Estatuto Tributario municipal, en el capítulo del IPU, cuenta con un tratamiento preferencial para las áreas relacionadas con las determinantes del ordenamiento territorial en áreas ambientalmente protegidas, áreas de riesgo, patrimonio cultural </t>
  </si>
  <si>
    <t>• El municipio no cuenta con un programa o aplicación para proyectar la liquidación del IPU tras un ajuste en sus tarifas en el estatuto tributario municipal</t>
  </si>
  <si>
    <t>• El municipio cuenta con un programa o aplicación para proyectar la liquidación del IPU tras un ajuste en sus tarifas en el estatuto tributario municipal</t>
  </si>
  <si>
    <t>• Los funcionarios de la actual administración no han recibido capacitación en temas relacionados con el uso de la información catastral para el IPU y la gestión de su cartera</t>
  </si>
  <si>
    <t>• Los funcionarios de la actual administración han recibido capacitación en temas relacionados con el uso de la información catastral para el IPU y la gestión de su cartera</t>
  </si>
  <si>
    <t>• El municipio no tiene claridad para usar integralmente las variables "condición de propiedad, nombre, destino económico y uso" de la base catastral en el análisis de la cartera de IPU</t>
  </si>
  <si>
    <t>• El municipio tiene claridad para usar integralmente las variables "condición de propiedad, nombre, destino económico y uso" de la base catastral en el análisis de la cartera de IPU</t>
  </si>
  <si>
    <t>• El municipio no conoce sobre cuántos predios en área urbana no tienen tradición de propiedad privada</t>
  </si>
  <si>
    <t>• El municipio tiene conocimiento sobre cuántos predios en área urbana no tienen tradición de propiedad privada</t>
  </si>
  <si>
    <t>• Los bienes destinados para la prestación del servicio de salud y educación no tienen identificación de folio de matrícula inmobiliaria, dirección, número predial y avalúo</t>
  </si>
  <si>
    <t>• Los bienes destinados para la prestación del servicio de salud y educación tienen identificación de folio de matrícula inmobiliaria, dirección, número predial y avalúo</t>
  </si>
  <si>
    <t xml:space="preserve">¿El municipio tiene identificados todos y cada uno de los predios de su propiedad? </t>
  </si>
  <si>
    <t>• El municipio no tiene identificados todos y cada uno de los predios de su propiedad</t>
  </si>
  <si>
    <t>• El municipio tiene identificados todos y cada uno de los predios de su propiedad</t>
  </si>
  <si>
    <t xml:space="preserve">¿Se tiene establecido el procedimiento necesario para la incorporación de los bienes fiscales a favor del municipio? </t>
  </si>
  <si>
    <t>• El municipio no tiene establecido el procedimiento necesario para la incorporación de los bienes fiscales a favor del municipio</t>
  </si>
  <si>
    <t>• El municipio tiene establecido el procedimiento necesario para la incorporación de los bienes fiscales a favor del municipio</t>
  </si>
  <si>
    <t>• El municipio no ha expedido en los últimos 5 años algún acto administrativo de declaración de baldío y transformación como bien fiscal sobre algún predio</t>
  </si>
  <si>
    <t>• El municipio ha expedido en los últimos 5 años algún acto administrativo de declaración de baldío y transformación como bien fiscal sobre algún predio</t>
  </si>
  <si>
    <t>• No se encuentran identificados jurídica y catastralmente todos los bienes de uso público</t>
  </si>
  <si>
    <t>• En el municipio se encuentran identificados jurídica y catastralmente todos los bienes de uso público</t>
  </si>
  <si>
    <t>• Las vías terciarias no se encuentran legalizadas a favor del municipio</t>
  </si>
  <si>
    <t>• Las vías terciarias se encuentran legalizadas a favor del municipio</t>
  </si>
  <si>
    <t>• Los funcionarios de la actual administración no han recibido alguna capacitación sobre legalización de bienes de uso público</t>
  </si>
  <si>
    <t>• Los funcionarios de la actual administración han recibido alguna capacitación sobre legalización de bienes de uso público</t>
  </si>
  <si>
    <t>• El municipio no cuenta con un procedimiento para la legalización de bienes de uso público</t>
  </si>
  <si>
    <t>• El municipio cuenta con un procedimiento para la legalización de bienes de uso público</t>
  </si>
  <si>
    <t xml:space="preserve">¿Se tienen identificadas con georreferenciación las zonas insalubres en su territorio? </t>
  </si>
  <si>
    <t>• No se tienen identificadas con georreferenciación las zonas insalubres en el territorio</t>
  </si>
  <si>
    <t>• El municipio tiene identificadas con georreferenciación las zonas insalubres en su territorio</t>
  </si>
  <si>
    <t>• El municipio no cuenta con un procedimiento para la cesión a título gratuito de bienes fiscales a particulares</t>
  </si>
  <si>
    <t>• El municipio cuenta con un procedimiento para la cesión a título gratuito de bienes fiscales a particulares</t>
  </si>
  <si>
    <t>• El municipio no cuenta con información sobre predios baldíos urbanos o a nombre del municipio que se encuentren ocupados por terceros que puedan ser objeto de cesión a título gratuito</t>
  </si>
  <si>
    <t>• El municipio cuenta con información sobre predios baldíos urbanos o a nombre del municipio que se encuentren ocupados por terceros que puedan ser objeto de cesión a título gratuito</t>
  </si>
  <si>
    <t>• El municipio no cuenta con una identificación de los predios baldíos urbanos o a nombre municipio que deberían transferirse a otras entidades públicas o viceversa</t>
  </si>
  <si>
    <t>• El municipio cuenta con una identificación de los predios baldíos urbanos o a nombre municipio que deberían transferirse a otras entidades públicas o viceversa</t>
  </si>
  <si>
    <t>• El municipio no cuenta con un procedimiento para transferencia gratuita entre entidades públicas</t>
  </si>
  <si>
    <t>• El municipio cuenta con un procedimiento para transferencia gratuita entre entidades públicas</t>
  </si>
  <si>
    <t>• El municipio no ha expedido actos administrativos de cesión a título gratuito a favor de entidades públicas</t>
  </si>
  <si>
    <t>• El municipio ha expedido actos administrativos de cesión a título gratuito a favor de entidades públicas</t>
  </si>
  <si>
    <t>• No se han realizado ajustes o actualizaciones al plan municipal de GRD o la estrategia municipal de respuesta a emergencias (EMRE)</t>
  </si>
  <si>
    <t>• En el municipio se han realizado ajustes o actualizaciones al plan municipal de GRD o la estrategia municipal de respuesta a emergencias (EMRE)</t>
  </si>
  <si>
    <t>• No se cuenta con información  de viviendas y predios localizados en zonas de amenazas  naturales (hidrometereológicas, hidroclimáticas cambio climático (cc) - variabilidad climática (vc), geológicas), socio -naturales y antrópicas</t>
  </si>
  <si>
    <t>• En el municipio se cuenta con información  de viviendas y predios localizados en zonas de amenazas  naturales (hidrometereológicas, hidroclimáticas cambio climático (cc) - variabilidad climática (vc), geológicas), socio -naturales y antrópicas</t>
  </si>
  <si>
    <t>¿Se tiene identificada la infraestructura vial y de servicios públicos al interior de zonas de amenaza amenazas naturales (hidrometereológicas, hidroclimáticas CC- VC,geológicas), socio -naturales y antrópicas?</t>
  </si>
  <si>
    <t>• No se tiene identificada la infraestructura vial y de servicios públicos al interior de zonas de amenaza amenazas naturales (hidrometereológicas, hidroclimáticas cc- vc,geológicas), socio -naturales y antrópicas</t>
  </si>
  <si>
    <t>• Se tiene identificada la infraestructura vial y de servicios públicos al interior de zonas de amenaza amenazas naturales (hidrometereológicas, hidroclimáticas cc- vc,geológicas), socio -naturales y antrópicas</t>
  </si>
  <si>
    <t>• El municipio no tiene identificados con precisión los equipamientos colectivos ubicados en zonas de amenaza,  amenazas  naturales (hidrometereológicas, hidroclimáticas cc- vc,geológicas), socio -naturales y antrópicas</t>
  </si>
  <si>
    <t>•Se tienen identificados con precisión los equipamientos colectivos ubicados en zonas de amenaza,  amenazas  naturales (hidrometereológicas, hidroclimáticas cc- vc,geológicas), socio -naturales y antrópicas</t>
  </si>
  <si>
    <t>• El municipio no cuenta con una identificación de las tipologías constructivas de las viviendas y equipamientos colectivos  y espacio público localizados en zonas de  amenazas  naturales (hidrometereológicas, hidroclimáticas cc- vc,geológicas), socio-naturales y antrópicas</t>
  </si>
  <si>
    <t>• Se cuenta con una identificación de las tipologías constructivas de las viviendas y equipamientos colectivos  y espacio público localizados en zonas de  amenazas  naturales (hidrometereológicas, hidroclimáticas cc- vc,geológicas), socio-naturales y antrópicaS</t>
  </si>
  <si>
    <t>• El municipio no cuenta con una identificación del uso del suelo actual en las zonas de amenaza naturales (hidrometereológicas, hidroclimáticas cc- vc,geológicas), socio -naturales y antrópicas</t>
  </si>
  <si>
    <t>• Se cuenta con una identificación del uso del suelo actual en las zonas de amenaza naturales (hidrometereológicas, hidroclimáticas cc- vc,geológicas), socio -naturales y antrópicas</t>
  </si>
  <si>
    <t>• El municipio no ha cuantificado y/o estimado el valor económico los predios o viviendas localizados en zonas de amenaza</t>
  </si>
  <si>
    <t>• El municipio ha cuantificado y/o estimado el valor económico los predios o viviendas localizados en zonas de amenaza</t>
  </si>
  <si>
    <t>¿Se ha cuantificado y/o estimado el valor económico a infraestuctura vial o de servicios públicos  localizados en zonas de amenaza?</t>
  </si>
  <si>
    <t>• El municipio no ha cuantificado y/o estimado el valor económico a infraestuctura vial o de servicios públicos  localizados en zonas de amenaza</t>
  </si>
  <si>
    <t>• El municipio ha cuantificado y/o estimado el valor económico a infraestuctura vial o de servicios públicos  localizados en zonas de amenaza</t>
  </si>
  <si>
    <t>¿Se ha cuantificado y/o estimado el valor económico de los equipamientos colectivos  y espacio público localizados en zonas de amenaza?</t>
  </si>
  <si>
    <t>• El municipio no ha cuantificado y/o estimado el valor económico de los equipamientos colectivos  y espacio público localizados en zonas de amenaza</t>
  </si>
  <si>
    <t>• El municipio ha cuantificado y/o estimado el valor económico de los equipamientos colectivos  y espacio público localizados en zonas de amenaza</t>
  </si>
  <si>
    <t>¿Los funcionarios de la administración actual han recibido capacitación en identificación, análisis y evaluación  amenazas  naturales, política de GRD - CC, sistemas de información geográficos y actualización instrumentos de planeación de GRD?</t>
  </si>
  <si>
    <t>• Los funcionarios de la administración actual no han recibido capacitación en identificación, análisis y evaluación  amenazas  naturales, política de grd - cc, sistemas de información geográficos y actualización instrumentos de planeación de GRD</t>
  </si>
  <si>
    <t>• Los funcionarios de la administración actual han recibido capacitación en identificación, análisis y evaluación  amenazas  naturales, política de grd - cc, sistemas de información geográficos y actualización instrumentos de planeación de GRD?</t>
  </si>
  <si>
    <t xml:space="preserve">¿Se cuenta con el estudio básico de riesgo para fenómenos de inundación, avenida torrencial y movimientos en masa? </t>
  </si>
  <si>
    <t>• El municipio no cuenta con el estudio básico de riesgo para fenómenos de inundación, avenida torrencial y movimientos en masa</t>
  </si>
  <si>
    <t>• El municipio cuenta con el estudio básico de riesgo para fenómenos de inundación, avenida torrencial y movimientos en masa?</t>
  </si>
  <si>
    <t>¿Se cuenta con información alfanumérica y cartográfica predial con características y tipologías  de construcciones, viviendas,  sistemas viales, de servicios públicos y equipamientos comunitarios para el municipio?</t>
  </si>
  <si>
    <t>• El municipio no cuenta con información alfanumérica y cartográfica predial con características y tipologías  de construcciones, viviendas,  sistemas viales, de servicios públicos y equipamientos comunitarios para el municipio</t>
  </si>
  <si>
    <t>• Se cuenta con información alfanumérica y cartográfica predial con características y tipologías  de construcciones, viviendas,  sistemas viales, de servicios públicos y equipamientos comunitarios para el municipio</t>
  </si>
  <si>
    <t>• El municipio no dispone de información técnica primaria o secundaria de la categorización de amenazas naturales (mapas amenaza por remoción en masa, avenida torrencial o inundación) según el decreto 1807 (escalas como mínimo 1:5.000 urbano y 1:25.000 rural) en el territorio</t>
  </si>
  <si>
    <t>• Se dispone de información técnica primaria o secundaria de la categorización de amenazas naturales (mapas amenaza por remoción en masa, avenida torrencial o inundación) según el decreto 1807 (escalas como mínimo 1:5.000 urbano y 1:25.000 rural) en el territorio</t>
  </si>
  <si>
    <t>• El municipio no cuenta con puntos de control topográficos o geodésicos e imágenes de satelíte y/o ortoimagenes o sensores remoto o modelos digitales de terreno mdt a diferente escala para zona urbana y zona rural</t>
  </si>
  <si>
    <t>• El municipio cuenta con puntos de control topográficos o geodésicos e imágenes de satelíte y/o ortoimagenes o sensores remoto o modelos digitales de terreno mdt a diferente escala para zona urbana y zona rural</t>
  </si>
  <si>
    <t>• El municipio no dispone de mapas de categorización de amenazas, vulnerabilidad y riesgos en el pot vigente</t>
  </si>
  <si>
    <t>• Se disponen de mapas de categorización de amenazas, vulnerabilidad y riesgos en el pot vigente</t>
  </si>
  <si>
    <t>¿Se cuenta con información georeferenciada de los usos de suelos en áreas con amenaza o riesgo definidas en el POT vigente?</t>
  </si>
  <si>
    <t>• El municipio no cuenta con información georeferenciada de los usos de suelos en áreas con amenaza o riesgo definidas en el pot vigente</t>
  </si>
  <si>
    <t>• El municipio cuenta con información georeferenciada de los usos de suelos en áreas con amenaza o riesgo definidas en el pot vigente</t>
  </si>
  <si>
    <t>¿Existe información de cartografia social que indentifique áreas de amenaza o riesgo?</t>
  </si>
  <si>
    <t>• El municipio no tiene información de cartografia social que indentifique áreas de amenaza o riesgo</t>
  </si>
  <si>
    <t>• En el municipio existe información de cartografia social que indentifique áreas de amenaza o riesgo</t>
  </si>
  <si>
    <t>¿Se cuenta con información de nuevas zonas de amenaza o riesgo, en las que se identifiquen elementos expuestos  y vulnerabilidad (física, económica, social) a partir de la información catastral?</t>
  </si>
  <si>
    <t>• El municipio no cuenta con información de nuevas zonas de amenaza o riesgo, en las que se identifiquen elementos expuestos y vulnerabilidad (física, económica, social) a partir de la información catastral</t>
  </si>
  <si>
    <t>• El municipio cuenta con información de nuevas zonas de amenaza o riesgo, en las que se identifiquen elementos expuestos y vulnerabilidad (física, económica, social) a partir de la información catastral</t>
  </si>
  <si>
    <t>• El municipio no tienen identificadas las áreas con conflictos de uso en zonas de riesgo no mitigable (suelos de protección)</t>
  </si>
  <si>
    <t>• El municipio tienen identificadas las áreas con conflictos de uso en zonas de riesgo no mitigable (suelos de protección)</t>
  </si>
  <si>
    <t>¿ Se cuenta con información cartográfica actualizada de  las áreas de especial interés ambiental, territorios indígenas o étnicos, en la que se identifique zonas de riesgo o amenaza en dichas áreas?</t>
  </si>
  <si>
    <t>• El municipio no  cuenta con información cartográfica actualizada de  las áreas de especial interés ambiental, territorios indígenas o étnicos, en la que se identifique zonas de riesgo o amenaza en dichas áreas</t>
  </si>
  <si>
    <t>• El municipio  cuenta con información cartográfica actualizada de  las áreas de especial interés ambiental, territorios indígenas o étnicos, en la que se identifique zonas de riesgo o amenaza en dichas áreas</t>
  </si>
  <si>
    <t>• El municipio no tiene cartografía actualizada a nivel predial que integre los usos actuales catastrales y los definidos o establecidos por el pot vigente para las zonas de amenaza o riesgo identificadas</t>
  </si>
  <si>
    <t>• Existe cartografía actualizada a nivel predial que integre los usos actuales catastrales y los definidos o establecidos por el pot vigente para las zonas de amenaza o riesgo identificadas</t>
  </si>
  <si>
    <t>¿Se cuenta con un inventario de asentamientos que caracterice los predios, viviendas, hogares,  e infraestructura o espacio público y equipamientos, en zonas de alto riesgo no mitigable?</t>
  </si>
  <si>
    <t>• El municipio no cuenta con un inventario de asentamientos que caracterice los predios, viviendas, hogares e infraestructura o espacio público y equipamientos, en zonas de alto riesgo no mitigable</t>
  </si>
  <si>
    <t>• Se cuenta con un inventario de asentamientos que caracterice los predios, viviendas, hogares e infraestructura o espacio público y equipamientos, en zonas de alto riesgo no mitigable</t>
  </si>
  <si>
    <t>• El municipio no tienen identificados predios sin desarrollar que puedan constituirse como zonas de reservas de tierra para adelantar procesos de reasentamiento</t>
  </si>
  <si>
    <t>• El municipio tiene identificados predios sin desarrollar que puedan constituirse como zonas de reservas de tierra para adelantar procesos de reasentamiento</t>
  </si>
  <si>
    <t>• El municipio no tienen identificadas las áreas donde se desarrollan actividades industriales, ganaderas, forestales</t>
  </si>
  <si>
    <t>• El municipio tiene identificadas las áreas donde se desarrollan actividades industriales, ganaderas, forestales</t>
  </si>
  <si>
    <t>¿El municipio ha identificado la presencia de alguna de las clasificaciones incluidas en las Áreas de Especial Interés Ambiental (AEIA) dentro de su territorio, según la Resolución 1608 de 2021?</t>
  </si>
  <si>
    <t>• El municipio no ha identificado la presencia de alguna de las clasificaciones incluidas en las áreas de especial interés ambiental (AEIA) dentro de su territorio, según la Resolución 1608 de 2021</t>
  </si>
  <si>
    <t>• El municipio ha identificado la presencia de alguna de las clasificaciones incluidas en las áreas de especial interés ambiental (AEIA) dentro de su territorio, según la Resolución 1608 de 2021</t>
  </si>
  <si>
    <t>• Los funcionarios de la actual administración no han recibido capacitaciones o acceso a espacios de apoyo para la consulta de la información relacionada con las determinantes ambientales</t>
  </si>
  <si>
    <t>• Los funcionarios de la actual administración han recibido capacitaciones o acceso a espacios de apoyo para la consulta de la información relacionada con las determinantes ambientales</t>
  </si>
  <si>
    <t>• El municipio no tiene actualizadas sus determinantes ambientales</t>
  </si>
  <si>
    <t>• El municipio tiene actualizadas sus determinantes ambientales</t>
  </si>
  <si>
    <t>¿Las determinantes ambientales del municipio están espacializadas y estan disponibles para ser consultadas?</t>
  </si>
  <si>
    <t>• Las determinantes ambientales del municipio no están espacializadas y están disponibles para ser consultadas</t>
  </si>
  <si>
    <t>• Las determinantes ambientales del municipio están espacializadas y están disponibles para ser consultadas</t>
  </si>
  <si>
    <t>• El municipio no ha identificado geográficamente los elementos que componen su estructura ecológica principal</t>
  </si>
  <si>
    <t>• El municipio ha identificado geográficamente los elementos que componen su estructura ecológica principal</t>
  </si>
  <si>
    <t>• El municipio no ha identificado los predios o asentamientos ubicados dentro de las áreas de especial interés ambiental (AEIA)</t>
  </si>
  <si>
    <t>• El municipio ha identificado los predios o asentamientos ubicados dentro de las áreas de especial interés ambiental (AEIA)</t>
  </si>
  <si>
    <t xml:space="preserve">¿El municipio ha identificado los procesos de ordenamiento ambiental del territorio que incluyan POMCA, POMIUAC, planes de manejo de áreas SINAP y planes de manejo de humedales, entre otros?
</t>
  </si>
  <si>
    <t xml:space="preserve">• El municipio no ha identificado los procesos de ordenamiento ambiental del territorio que incluyan POMCA, POMIUAC, planes de manejo de áreas SINAP y planes de manejo de humedales, entre otros
</t>
  </si>
  <si>
    <t xml:space="preserve">• El municipio ha identificado los procesos de ordenamiento ambiental del territorio que incluyan POMCA, POMIUAC, planes de manejo de áreas SINAP y planes de manejo de humedales, entre otros
</t>
  </si>
  <si>
    <t>¿El municipio considera la zonificación ambiental en sus decisiones territoriales, en el marco del plan de zonificación ambiental participativa de las subregiones PDET? (En caso del que municipio no sea PDET califique 1)</t>
  </si>
  <si>
    <t>• El municipio no considera la zonificación ambiental en sus decisiones territoriales, en el marco del plan de zonificación ambiental participativa de las subregiones PDET</t>
  </si>
  <si>
    <t>• El municipio considera la zonificación ambiental en sus decisiones territoriales, en el marco del plan de zonificación ambiental participativa de las subregiones PDET</t>
  </si>
  <si>
    <t>• El municipio no tiene identificadas los territorios con procesos de conservación como reservas naturales y áreas protegidas en su territorio, incluyendo refugios de vida silvestre, reservas de la biosfera, recursos genéticos, estrategias de pago por servicios ambientales, estrategias de reducción de emisiones de gases de efecto invernadero (RED++), estrategias de reducción de las emisiones debidas a la deforestación y la degradación de los bosques (REDD+), otras medidas efectivas de conservación basadas en áreas (OMEC), acuerdos de conservación, de protección y/o uso sostenible, predios de conservación del recurso hídrico u otra</t>
  </si>
  <si>
    <t>• El municipio tiene identificados los territorios con procesos de conservación como reservas naturales y áreas protegidas en su territorio, incluyendo refugios de vida silvestre, reservas de la biosfera, recursos genéticos, estrategias de pago por servicios ambientales, estrategias de reducción de emisiones de gases de efecto invernadero (RED++), estrategias de reducción de las emisiones debidas a la deforestación y la degradación de los bosques (REDD+), otras medidas efectivas de conservación basadas en áreas (OMEC), acuerdos de conservación, de protección y/o uso sostenible, predios de conservación del recurso hídrico u otra</t>
  </si>
  <si>
    <t>• El municipio no ha identificado zonas de reserva campesina, zonas de interés de desarrollo rural y económico (ZIDRES), territorios campesinos agroalimentarios - TECAM, dentro de su territorio (art 359 PND - Decreto 780 de 2024)</t>
  </si>
  <si>
    <t>• El municipio ha identificado zonas de reserva campesina, zonas de interés de desarrollo rural y económico (ZIDRES), territorios campesinos agroalimentarios - TECAM, dentro de su territorio (art 359 PND - Decreto 780 de 2024)</t>
  </si>
  <si>
    <t>• El municipio no utiliza los insumos y productos generados por la gestión catastral para tomar decisiones en el ordenamiento ambiental del territorio</t>
  </si>
  <si>
    <t>• El municipio utiliza los insumos y productos generados por la gestión catastral para tomar decisiones en el ordenamiento ambiental del territorio</t>
  </si>
  <si>
    <t xml:space="preserve">¿El municipio realiza el registro y seguimiento a los procesos de reconversión productiva dentro de su territorio? </t>
  </si>
  <si>
    <t>• El municipio no realiza el registro y seguimiento a los procesos de reconversión productiva dentro de su territorio</t>
  </si>
  <si>
    <t>• El municipio realiza el registro y seguimiento a los procesos de reconversión productiva dentro de su territorio</t>
  </si>
  <si>
    <t>¿El municipio tiene conocimiento de la cifra actualizada de deforestación en su municipio? o  ¿sabe si está ubicado dentro de los Núcleos de Desarrollo Forestal y de la Biodiversidad en el país - NDFyB?</t>
  </si>
  <si>
    <t>• El municipio no tiene conocimiento de la cifra actualizada de deforestación en su municipio o NO sabe si está ubicado dentro de los núcleos de desarrollo forestal y de la biodiversidad en el país - NDFYB</t>
  </si>
  <si>
    <t>• El municipio tiene conocimiento de la cifra actualizada de deforestación en su municipio o sabe si está ubicado dentro de los núcleos de desarrollo forestal y de la biodiversidad en el país - NDFYB</t>
  </si>
  <si>
    <t>• El municipio no ha realizado acciones o implementado sistemas de monitoreo territorial para fortalecer el control y seguimiento de la deforestación en áreas clave, utilizando herramientas del catastro multipropósito en línea con los objetivos de la línea de acción 4 del Conpes 4021</t>
  </si>
  <si>
    <t>• El municipio ha realizado acciones o implementado sistemas de monitoreo territorial para fortalecer el control y seguimiento de la deforestación en áreas clave, utilizando herramientas del catastro multipropósito en línea con los objetivos de la línea de acción 4 del Conpes 4021</t>
  </si>
  <si>
    <t xml:space="preserve"> ¿El municipio ha identificado áreas con conflictos o tensiones recurrentes y concurrentes, y problemáticas de uso del suelo?</t>
  </si>
  <si>
    <t>• El municipio no ha identificado áreas con conflictos o tensiones recurrentes y concurrentes, y problemáticas de uso del suelo</t>
  </si>
  <si>
    <t>• El municipio ha identificado áreas con conflictos o tensiones recurrentes y concurrentes, y problemáticas de uso del suelo</t>
  </si>
  <si>
    <t>• Los funcionarios municipales han recibido capacitaciones o espacios de apoyo para abordar los temas ambientales, incluyendo la dimensión ambiental del ordenamiento territorial</t>
  </si>
  <si>
    <t>• El municipio no conoce y participa activamente en las instancias de coordinación, gestión y toma de decisiones interinstitucionales en temas ambientales</t>
  </si>
  <si>
    <t>• El municipio conoce y participa activamente en las instancias de coordinación, gestión y toma de decisiones interinstitucionales en temas ambientales</t>
  </si>
  <si>
    <t>¿Se cuenta con una persona  con perfil especializado para el manejo de información catastral en la Secretaría de planeación?</t>
  </si>
  <si>
    <t>• El municipio no cuenta con una persona  con perfil especializado para el manejo de información catastral en la secretaría de planeación</t>
  </si>
  <si>
    <t>• El municipio cuenta con una persona  con perfil especializado para el manejo de información catastral en la secretaría de planeación</t>
  </si>
  <si>
    <t>• El municipio no cuenta con una persona con perfil especializado para el manejo de información catastral en la secretaría de hacienda</t>
  </si>
  <si>
    <t>• El municipio cuenta con una persona con perfil especializado para el manejo de información catastral en la secretaría de hacienda</t>
  </si>
  <si>
    <t>• El municipio no cuenta con una persona designada para consultar y gestionar la información catastral</t>
  </si>
  <si>
    <t>• El municipio cuenta con una persona designada para consultar y gestionar la información catastral</t>
  </si>
  <si>
    <t>• El municipio no cuenta con una instancia formal en la que se discutan los procesos y usos del catastro</t>
  </si>
  <si>
    <t>• El municipio cuenta con una instancia formal en la que se discutan los procesos y usos del catastro</t>
  </si>
  <si>
    <t>Resultados por dimensión</t>
  </si>
  <si>
    <t>(Todas)</t>
  </si>
  <si>
    <t>Etiquetas de fila</t>
  </si>
  <si>
    <t>Promedio de Resultado Dimension</t>
  </si>
  <si>
    <t>Total general</t>
  </si>
  <si>
    <t>Resultados por indicador</t>
  </si>
  <si>
    <t>Nivel bajo</t>
  </si>
  <si>
    <t>MATRIZ DE DECISIONES PARA DEFINIR PRODUCTOS DE FORTALECIMIENTO</t>
  </si>
  <si>
    <t>Objetivo: priorizar acciones de fortalecimiento en los municipios, según su desempeño en distintos hitos evaluados en el diagnóstico.</t>
  </si>
  <si>
    <t>• No se proponen productos para hitos en nivel alto.
• Se ordenan los hitos ya que a mayor peso relativo, mayor aporte para el mejoramiento de la dimensión.
• A partir de este análisis formular el PLAN DE FORTALECIMIENTO DE CAPACIDADES TERRITORIALES PARA USO Y APROVECHAMIENTO DEL CATASTRO MULTIPROPÓSITO en el respectivo formato</t>
  </si>
  <si>
    <t>organizar los hitos por su peso que es proporcional al número de preguntas que recoge</t>
  </si>
  <si>
    <t>Entre menor sea el valor en la prioridad en la dimensión mas pronto se debe hacer</t>
  </si>
  <si>
    <t>Código hito</t>
  </si>
  <si>
    <t>Peso del hito</t>
  </si>
  <si>
    <t>Calificacion</t>
  </si>
  <si>
    <t>Rango</t>
  </si>
  <si>
    <t>Orden de prioridad del hito (1 mas alto)</t>
  </si>
  <si>
    <t>Código producto</t>
  </si>
  <si>
    <t>Producto de acompañamiento</t>
  </si>
  <si>
    <t>Entregable</t>
  </si>
  <si>
    <t>Tiempo que tarda la implementación del producto</t>
  </si>
  <si>
    <t>Producto Predecesor</t>
  </si>
  <si>
    <t>Finanzas 
territoriales</t>
  </si>
  <si>
    <t>F.1.P1</t>
  </si>
  <si>
    <t xml:space="preserve">Documento de informe sobre efectos estimados de actualización catastral en la liquidación del IPU </t>
  </si>
  <si>
    <t>Documento</t>
  </si>
  <si>
    <t>F.2.P1</t>
  </si>
  <si>
    <t xml:space="preserve">Sesión con el Concejo Municipal para explicar la importancia de ajuste de ETM con criterios de progresividad
</t>
  </si>
  <si>
    <t>PPT y Lista asistencia</t>
  </si>
  <si>
    <t xml:space="preserve">Al menos una (1) sesión con el Concejo Municipal para explicar la importancia de ajuste de ETM con criterios de progresividad
</t>
  </si>
  <si>
    <t>F.2.P2</t>
  </si>
  <si>
    <t>Documento de análisis y posibles ajustes al capítulo del IPU del estatuto Tributario Municipal</t>
  </si>
  <si>
    <t>F.3.P1</t>
  </si>
  <si>
    <t>Capacitación a funcionarios en temas de gestión tributaria del IPU haciendo uso del catastro</t>
  </si>
  <si>
    <t>Base de datos de bienes destinados a la educación, salud, bienes urbanos fiscales y bienes de uso público a partir de información catastral y registral disponible.</t>
  </si>
  <si>
    <t>FP.1.P1</t>
  </si>
  <si>
    <t>Archivo xlsx</t>
  </si>
  <si>
    <t>3 meses</t>
  </si>
  <si>
    <t>Documento socializado al municipio del procedimiento de: transformación de bienes baldíos urbanos a bienes fiscales. </t>
  </si>
  <si>
    <t>FP.1.P2</t>
  </si>
  <si>
    <t>Documento y Lista asistencia</t>
  </si>
  <si>
    <t>Capacitación de los procedimientos relacionados con legalización de bienes de uso público.</t>
  </si>
  <si>
    <t>FP.2.P1</t>
  </si>
  <si>
    <t>Documento socializado al municipio del procedimiento de: legalización de bienes de uso público</t>
  </si>
  <si>
    <t>1 mes</t>
  </si>
  <si>
    <t>FP.2.P2</t>
  </si>
  <si>
    <t>Lista asistencia</t>
  </si>
  <si>
    <t>Documento del procedimiento de: cesión gratuita de bienes fiscales a particulares</t>
  </si>
  <si>
    <t>FP.3.P1</t>
  </si>
  <si>
    <t>Documento del procedimiento de: transferencia gratuita entre entidades públicas.</t>
  </si>
  <si>
    <t>FP.4.P1</t>
  </si>
  <si>
    <t>Gestión ambiental</t>
  </si>
  <si>
    <t>Capacitación sobre uso de información ambiental: Formación sobre análisis y consulta de datos ambientales disponibles.</t>
  </si>
  <si>
    <t xml:space="preserve">Documento de Diagnostico/Análisis Ambiental del Municipio que identifique  y georreferencie las determinantes ambientales y la AEIA existentes en su jurisdicción.
</t>
  </si>
  <si>
    <t>AMB.1.P1</t>
  </si>
  <si>
    <t>2 meses</t>
  </si>
  <si>
    <t xml:space="preserve">Base de datos construida con el cruce entre la malla predial resultante del CM, y las AEIA y áreas de carácter especial identificadas.
</t>
  </si>
  <si>
    <t>AMB.1.P2</t>
  </si>
  <si>
    <t>Listado de los instrumentos de planificación y ordenamiento del territorio desarrollados/implementados en el municipio (Incluye Planes de Manejo de áreas protegidas y de ecosistemas estratégicos)</t>
  </si>
  <si>
    <t>AMB.3.P1</t>
  </si>
  <si>
    <t xml:space="preserve">Base de datos de las áreas de carácter especial o con fines de conservación dentro del municipio georreferenciadas.*
(que incluya TECAM, ZRC, ZIDRES)
</t>
  </si>
  <si>
    <t>AMB.3.P2</t>
  </si>
  <si>
    <t>Capacitación sobre uso de la información catastral en decisiones sobre el ordenamiento ambiental territorial: Formación sobre la integración del catastro en el ordenamiento ambiental.</t>
  </si>
  <si>
    <t>Capacitación sobre el SINA,  politicas ambientales relevantes, SIAC y sus principales sistemas de informaciónl (SMByC, SiB, RUNAP, SIATAC, etc.) Estrategias para la Conservación Ambiental y Mitigación de la Deforestación. Articulación de las Autoridades Ambientales en la Planificación Territorial.</t>
  </si>
  <si>
    <t>AMB.3.P3</t>
  </si>
  <si>
    <t>AMB.3.P4</t>
  </si>
  <si>
    <t>Documento de análisis de conflictos o tensiones recurrentes y concurrentes, y problemáticas de uso del suelo: Identificación y evaluación de conflictos socioambientales relacionados con el uso del suelo.</t>
  </si>
  <si>
    <t>AMB.2.P1</t>
  </si>
  <si>
    <t>Archivo .SHP</t>
  </si>
  <si>
    <t>1,15 meses</t>
  </si>
  <si>
    <t>Formulación y/o actualización de instrumentos de planificación de la Gestión
del Riesgo de Desastres (GRD) - Cambio Climático (CC)</t>
  </si>
  <si>
    <t>Capacitación en GRD, CC, instrumentos de planificación (Actualización Plan Municipal de Gestión del Riesgo de Desastres e incorporación de la gestión del riesgo en el ordenamiento territorial) y sistemas de información geográfica para la GRD</t>
  </si>
  <si>
    <t>AMB.2.P2</t>
  </si>
  <si>
    <t xml:space="preserve">Documento técnico de caracterización de elementos expuestos e identificación de daños y pérdidas potenciales en los escenarios de amenaza o riesgo, como insumo para la formulación y/o actualización del Plan Municipal de Gestión del Riesgo de Desastres PMGRD.
</t>
  </si>
  <si>
    <t xml:space="preserve">Documento de identificación y caracterización de insumos y productos del catastro multipropósito que aportan  para elaboración de estudios básicos y detallados de Riesgo </t>
  </si>
  <si>
    <t>GRD.1.P1</t>
  </si>
  <si>
    <t>Documento de caracterización de la GRD - CC en el Modelo de Ocupación Territorial del Ordenamiento Territorial</t>
  </si>
  <si>
    <t>GRD.1.P2</t>
  </si>
  <si>
    <t>GESTIÓN Y USO DE INFORMACIÓN PARA EL ORDENAMIENTO Y LA ADMINISTRACIÓN DEL TERRITORIO</t>
  </si>
  <si>
    <t xml:space="preserve">Capacitación que comprende:
1. Consulta y uso de información geográfica.
2. Acceso y uso de información geográfica territorial.
3. Acceso y uso de información catastral multipropósito. 
</t>
  </si>
  <si>
    <t>GRD.3.P1</t>
  </si>
  <si>
    <t>Capacitación y talleres sobre etapa de seguimiento y evaluación del POT y conformación del expediente municipal</t>
  </si>
  <si>
    <t>GRD.2.P1</t>
  </si>
  <si>
    <t>Alistamiento de cartografía disponible para el proceso de planificación del ordenamiento territorial que indique las escalas, los sistemas de referencia, resolucion, en general toda la cartografía con sus characteristicas.</t>
  </si>
  <si>
    <t xml:space="preserve">Capacitación sobre las etapas del proceso de planificación del ordenamiento territorial y la revisión y modificación del instrumento de ordenamiento territorial
</t>
  </si>
  <si>
    <t>CTH.1.P1</t>
  </si>
  <si>
    <t>3 semanas</t>
  </si>
  <si>
    <t>Talleres sobre el uso de la información catastral en la etapa de diagnóstico del proceso de planificación del ordenamiento territorial para la caracterización  territorial que incluye: la determinación de los conflictos de uso del suelo en el municipio, la caracterización y análisis de la estructura predial, la identificación y análisis de la ocupación del territorio, el alistamiento y caracterización de equipamientos e infraestructura de transporte, e, identificación de conflictos en contexto de prevalencias de determinantes de ordenamiento territorial.</t>
  </si>
  <si>
    <t>PGI.1.P1</t>
  </si>
  <si>
    <t>Documento con diagnóstico de procesos de gestión de información territorial en el municipio, evaluación y propuesta de mejoras.</t>
  </si>
  <si>
    <t>Archivo xlsx
Documento</t>
  </si>
  <si>
    <t>2,5 semanas</t>
  </si>
  <si>
    <t>Identificación de mejoras aplicables a los procesos de la administración municipal, a partir de la gestión de la información territorial y propuesta de mejora y documentación de un proceso, en donde se apliquen técnicas, herramientas e instrumentos de gestión de información territorial</t>
  </si>
  <si>
    <t>PGI.2.P1</t>
  </si>
  <si>
    <t>Documento y presentación (PPT) con orientaciones y flujogramas para el funcionamiento de los comités de participación ciudadana relacionados con OT y AT.</t>
  </si>
  <si>
    <t>Documento y PPT</t>
  </si>
  <si>
    <t>PGI.3.P1</t>
  </si>
  <si>
    <t>Documento explicativo con los responsables de proveer información territorial, la manera de accederla y recomendaciones para su utilización para la toma de decisiones.</t>
  </si>
  <si>
    <t>Documento con proposición de mejoras para la optimización de un proceso seleccionado por el municipio.</t>
  </si>
  <si>
    <t>PGI.3.P2</t>
  </si>
  <si>
    <t>UI.1.P1</t>
  </si>
  <si>
    <t>Plugin DNP-CMP (QGIS) para utilizar información catastral multipropósito bajo el estándar LADM.</t>
  </si>
  <si>
    <t>1 semana</t>
  </si>
  <si>
    <t>Informe de migración de la formulación del POT y Base de datos LADM_COL-POT con información del POT vigente del municipio</t>
  </si>
  <si>
    <t>UI.1.P2</t>
  </si>
  <si>
    <t>6 semanas</t>
  </si>
  <si>
    <t xml:space="preserve">Propuesta de ruta de trabajo para interoperabilidad entre CM y POT.
</t>
  </si>
  <si>
    <t>OT.1.P1</t>
  </si>
  <si>
    <t>Alistamiento de cartografía disponible para el proceso de planificación del ordenamiento territorial que indique las escalas, los sistemas de referencia, resolución, en general toda la cartografía con sus caracteristicas.</t>
  </si>
  <si>
    <t>Mapa de actores e instancias de participación para la administración del territorio del municipio</t>
  </si>
  <si>
    <t>OT.2.P1</t>
  </si>
  <si>
    <t xml:space="preserve">Capacitación a ciudadanía en alcances y usos del CM para la AT
</t>
  </si>
  <si>
    <t>OT.2.P2</t>
  </si>
  <si>
    <t>Taller sobre el uso de la información catastral en la etapa de diagnóstico del proceso de planificación del ordenamiento territorial para la caracterización territorial que incluye: la determinación de los conflictos de uso del suelo en el municipio, la caracterización y análisis de la estructura predial, la identificación y análisis de la ocupación del territorio, el alistamiento y caracterización de equipamientos e infraestructura de transporte, e, identificación de conflictos en contexto de prevalencias de determinantes de ordenamiento territorial.</t>
  </si>
  <si>
    <t>PPT, digitalización insumos trabajados en el taller y Lista asistencia</t>
  </si>
  <si>
    <t>1 día</t>
  </si>
  <si>
    <t>Cartilla para ciudadanía en materia de usos de la información catastral para la AT</t>
  </si>
  <si>
    <t>OT. 3.P1</t>
  </si>
  <si>
    <t>P.2.P1</t>
  </si>
  <si>
    <t>P.1.P1</t>
  </si>
  <si>
    <r>
      <rPr>
        <b/>
        <sz val="10"/>
        <color rgb="FF000000"/>
        <rFont val="Montserrat"/>
      </rPr>
      <t xml:space="preserve">¿El municipio cuenta con procesos documentados sobre licenciamiento urbano </t>
    </r>
    <r>
      <rPr>
        <b/>
        <sz val="10"/>
        <color rgb="FF00B050"/>
        <rFont val="Montserrat"/>
      </rPr>
      <t>o</t>
    </r>
    <r>
      <rPr>
        <b/>
        <sz val="10"/>
        <color rgb="FF000000"/>
        <rFont val="Montserrat"/>
      </rPr>
      <t xml:space="preserve"> estratificación </t>
    </r>
    <r>
      <rPr>
        <b/>
        <sz val="10"/>
        <color rgb="FF00B050"/>
        <rFont val="Montserrat"/>
      </rPr>
      <t>o</t>
    </r>
    <r>
      <rPr>
        <b/>
        <sz val="10"/>
        <color rgb="FF000000"/>
        <rFont val="Montserrat"/>
      </rPr>
      <t xml:space="preserve"> normas urbanas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</si>
</sst>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_-&quot;$&quot;\ * #,##0_-;\-&quot;$&quot;\ * #,##0_-;_-&quot;$&quot;\ * &quot;-&quot;??_-;_-@_-"/>
    <numFmt numFmtId="165" formatCode="_-* #,##0.0_-;\-* #,##0.0_-;_-* &quot;-&quot;??_-;_-@_-"/>
    <numFmt numFmtId="166" formatCode="0.0"/>
    <numFmt numFmtId="167" formatCode="0.0%"/>
    <numFmt numFmtId="168" formatCode="0.00000"/>
    <numFmt numFmtId="169" formatCode="0.000000"/>
  </numFmts>
  <fonts count="33" x14ac:knownFonts="1">
    <font>
      <sz val="10"/>
      <color theme="1"/>
      <name val="Aptos Narrow"/>
      <family val="2"/>
      <scheme val="minor"/>
    </font>
    <font>
      <sz val="10"/>
      <color theme="1"/>
      <name val="Aptos Narrow"/>
      <family val="2"/>
      <scheme val="minor"/>
    </font>
    <font>
      <sz val="11"/>
      <color theme="1"/>
      <name val="Aptos Narrow"/>
      <family val="2"/>
      <scheme val="minor"/>
    </font>
    <font>
      <sz val="10"/>
      <color rgb="FF000000"/>
      <name val="Aptos Narrow"/>
      <family val="2"/>
      <scheme val="minor"/>
    </font>
    <font>
      <b/>
      <sz val="11"/>
      <color theme="0"/>
      <name val="Aptos Narrow"/>
      <family val="2"/>
      <scheme val="minor"/>
    </font>
    <font>
      <sz val="10"/>
      <color theme="1"/>
      <name val="Montserrat"/>
    </font>
    <font>
      <b/>
      <sz val="12"/>
      <color theme="0"/>
      <name val="Montserrat"/>
    </font>
    <font>
      <b/>
      <sz val="9"/>
      <color theme="0"/>
      <name val="Montserrat"/>
    </font>
    <font>
      <sz val="10"/>
      <name val="Montserrat"/>
    </font>
    <font>
      <b/>
      <sz val="9"/>
      <name val="Montserrat"/>
    </font>
    <font>
      <b/>
      <sz val="12"/>
      <name val="Montserrat"/>
    </font>
    <font>
      <sz val="10"/>
      <color theme="0"/>
      <name val="Montserrat"/>
    </font>
    <font>
      <b/>
      <sz val="10"/>
      <color theme="0"/>
      <name val="Montserrat"/>
    </font>
    <font>
      <b/>
      <sz val="10"/>
      <name val="Montserrat"/>
    </font>
    <font>
      <sz val="8"/>
      <color theme="1"/>
      <name val="Montserrat"/>
    </font>
    <font>
      <sz val="8"/>
      <name val="Montserrat"/>
    </font>
    <font>
      <sz val="11"/>
      <name val="Aptos Narrow"/>
      <family val="2"/>
      <scheme val="minor"/>
    </font>
    <font>
      <sz val="11"/>
      <color rgb="FF000000"/>
      <name val="Aptos Narrow"/>
      <family val="2"/>
      <scheme val="minor"/>
    </font>
    <font>
      <sz val="16"/>
      <color theme="1"/>
      <name val="Aptos Narrow"/>
      <family val="2"/>
      <scheme val="minor"/>
    </font>
    <font>
      <b/>
      <sz val="11"/>
      <color theme="1"/>
      <name val="Calibri"/>
      <family val="2"/>
    </font>
    <font>
      <b/>
      <sz val="11"/>
      <name val="Aptos"/>
      <family val="2"/>
    </font>
    <font>
      <sz val="10"/>
      <name val="Aptos"/>
      <family val="2"/>
    </font>
    <font>
      <b/>
      <sz val="22"/>
      <color theme="1"/>
      <name val="Aptos"/>
      <family val="2"/>
    </font>
    <font>
      <sz val="10"/>
      <color theme="1"/>
      <name val="Aptos"/>
      <family val="2"/>
    </font>
    <font>
      <sz val="12"/>
      <color theme="1"/>
      <name val="Aptos"/>
      <family val="2"/>
    </font>
    <font>
      <b/>
      <sz val="12"/>
      <color theme="0"/>
      <name val="Aptos"/>
      <family val="2"/>
    </font>
    <font>
      <b/>
      <sz val="11"/>
      <color theme="1"/>
      <name val="Aptos"/>
      <family val="2"/>
    </font>
    <font>
      <sz val="10"/>
      <name val="Aptos Narrow"/>
      <family val="2"/>
      <scheme val="minor"/>
    </font>
    <font>
      <b/>
      <sz val="14"/>
      <color theme="0"/>
      <name val="Aptos Narrow"/>
      <family val="2"/>
      <scheme val="minor"/>
    </font>
    <font>
      <sz val="12"/>
      <name val="Aptos"/>
      <family val="2"/>
    </font>
    <font>
      <b/>
      <sz val="14"/>
      <color theme="0"/>
      <name val="Aptos"/>
      <family val="2"/>
    </font>
    <font>
      <b/>
      <sz val="10"/>
      <color rgb="FF000000"/>
      <name val="Montserrat"/>
    </font>
    <font>
      <b/>
      <sz val="10"/>
      <color rgb="FF00B050"/>
      <name val="Montserrat"/>
    </font>
  </fonts>
  <fills count="19">
    <fill>
      <patternFill patternType="none"/>
    </fill>
    <fill>
      <patternFill patternType="gray125"/>
    </fill>
    <fill>
      <patternFill patternType="solid">
        <fgColor theme="7"/>
        <bgColor indexed="64"/>
      </patternFill>
    </fill>
    <fill>
      <patternFill patternType="solid">
        <fgColor theme="0"/>
        <bgColor indexed="64"/>
      </patternFill>
    </fill>
    <fill>
      <patternFill patternType="solid">
        <fgColor rgb="FF0070C0"/>
        <bgColor indexed="64"/>
      </patternFill>
    </fill>
    <fill>
      <patternFill patternType="solid">
        <fgColor theme="0" tint="-4.9989318521683403E-2"/>
        <bgColor indexed="64"/>
      </patternFill>
    </fill>
    <fill>
      <patternFill patternType="solid">
        <fgColor rgb="FFFFFFE5"/>
        <bgColor indexed="64"/>
      </patternFill>
    </fill>
    <fill>
      <patternFill patternType="solid">
        <fgColor theme="8"/>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EDEAF2"/>
        <bgColor indexed="64"/>
      </patternFill>
    </fill>
    <fill>
      <patternFill patternType="solid">
        <fgColor theme="4"/>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8">
    <xf numFmtId="0" fontId="0" fillId="0" borderId="0"/>
    <xf numFmtId="43" fontId="1"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70">
    <xf numFmtId="0" fontId="0" fillId="0" borderId="0" xfId="0"/>
    <xf numFmtId="0" fontId="1" fillId="0" borderId="0" xfId="3"/>
    <xf numFmtId="164" fontId="3" fillId="0" borderId="0" xfId="4" applyNumberFormat="1" applyFont="1"/>
    <xf numFmtId="0" fontId="4" fillId="4" borderId="1" xfId="3" applyFont="1" applyFill="1" applyBorder="1" applyAlignment="1">
      <alignment vertical="center" wrapText="1"/>
    </xf>
    <xf numFmtId="0" fontId="1" fillId="0" borderId="1" xfId="3" applyBorder="1" applyAlignment="1">
      <alignment vertical="top"/>
    </xf>
    <xf numFmtId="164" fontId="3" fillId="0" borderId="0" xfId="4" applyNumberFormat="1" applyFont="1" applyAlignment="1"/>
    <xf numFmtId="0" fontId="5" fillId="3" borderId="0" xfId="0" applyFont="1" applyFill="1"/>
    <xf numFmtId="0" fontId="8" fillId="3" borderId="0" xfId="0" applyFont="1" applyFill="1"/>
    <xf numFmtId="0" fontId="8" fillId="6" borderId="0" xfId="0" applyFont="1" applyFill="1"/>
    <xf numFmtId="0" fontId="8" fillId="6" borderId="1" xfId="0" applyFont="1" applyFill="1" applyBorder="1" applyAlignment="1">
      <alignment wrapText="1"/>
    </xf>
    <xf numFmtId="0" fontId="8" fillId="6" borderId="1" xfId="0" applyFont="1" applyFill="1" applyBorder="1"/>
    <xf numFmtId="0" fontId="8" fillId="6" borderId="1" xfId="0" applyFont="1" applyFill="1" applyBorder="1" applyAlignment="1">
      <alignment vertical="top"/>
    </xf>
    <xf numFmtId="0" fontId="8" fillId="5" borderId="0" xfId="0" applyFont="1" applyFill="1"/>
    <xf numFmtId="0" fontId="8" fillId="5" borderId="0" xfId="0" applyFont="1" applyFill="1" applyAlignment="1">
      <alignment wrapText="1"/>
    </xf>
    <xf numFmtId="0" fontId="8" fillId="5" borderId="0" xfId="0" applyFont="1" applyFill="1" applyAlignment="1">
      <alignment vertical="top"/>
    </xf>
    <xf numFmtId="0" fontId="5" fillId="3" borderId="0" xfId="0" applyFont="1" applyFill="1" applyAlignment="1">
      <alignment vertical="top"/>
    </xf>
    <xf numFmtId="0" fontId="8" fillId="3" borderId="0" xfId="0" applyFont="1" applyFill="1" applyAlignment="1">
      <alignment vertical="top"/>
    </xf>
    <xf numFmtId="0" fontId="10" fillId="6" borderId="0" xfId="0" applyFont="1" applyFill="1" applyAlignment="1">
      <alignment horizontal="left" vertical="top"/>
    </xf>
    <xf numFmtId="0" fontId="8" fillId="6" borderId="0" xfId="0" applyFont="1" applyFill="1" applyAlignment="1">
      <alignment vertical="top"/>
    </xf>
    <xf numFmtId="0" fontId="8" fillId="6" borderId="1" xfId="0" applyFont="1" applyFill="1" applyBorder="1" applyAlignment="1">
      <alignment vertical="top" wrapText="1"/>
    </xf>
    <xf numFmtId="49" fontId="7" fillId="2" borderId="1" xfId="0" applyNumberFormat="1" applyFont="1" applyFill="1" applyBorder="1" applyAlignment="1" applyProtection="1">
      <alignment horizontal="center" vertical="top" wrapText="1"/>
      <protection locked="0"/>
    </xf>
    <xf numFmtId="0" fontId="11" fillId="2" borderId="5" xfId="0" applyFont="1" applyFill="1" applyBorder="1"/>
    <xf numFmtId="49" fontId="7" fillId="2" borderId="2" xfId="0" applyNumberFormat="1" applyFont="1" applyFill="1" applyBorder="1" applyAlignment="1" applyProtection="1">
      <alignment horizontal="center" vertical="top" wrapText="1"/>
      <protection locked="0"/>
    </xf>
    <xf numFmtId="0" fontId="11" fillId="2" borderId="3" xfId="0" applyFont="1" applyFill="1" applyBorder="1"/>
    <xf numFmtId="0" fontId="12" fillId="2" borderId="4" xfId="0" applyFont="1" applyFill="1" applyBorder="1"/>
    <xf numFmtId="0" fontId="12" fillId="2" borderId="6" xfId="0" applyFont="1" applyFill="1" applyBorder="1"/>
    <xf numFmtId="49" fontId="9" fillId="7" borderId="2" xfId="0" applyNumberFormat="1" applyFont="1" applyFill="1" applyBorder="1" applyAlignment="1" applyProtection="1">
      <alignment horizontal="center" vertical="top" wrapText="1"/>
      <protection locked="0"/>
    </xf>
    <xf numFmtId="49" fontId="9" fillId="8" borderId="2" xfId="0" applyNumberFormat="1" applyFont="1" applyFill="1" applyBorder="1" applyAlignment="1" applyProtection="1">
      <alignment horizontal="center" vertical="top" wrapText="1"/>
      <protection locked="0"/>
    </xf>
    <xf numFmtId="49" fontId="9" fillId="8" borderId="2" xfId="0" applyNumberFormat="1" applyFont="1" applyFill="1" applyBorder="1" applyAlignment="1" applyProtection="1">
      <alignment horizontal="center" vertical="center" wrapText="1"/>
      <protection locked="0"/>
    </xf>
    <xf numFmtId="0" fontId="9" fillId="8" borderId="2" xfId="0" applyFont="1" applyFill="1" applyBorder="1" applyAlignment="1" applyProtection="1">
      <alignment horizontal="center" vertical="center" wrapText="1"/>
      <protection locked="0"/>
    </xf>
    <xf numFmtId="49" fontId="9" fillId="9" borderId="1" xfId="0" applyNumberFormat="1" applyFont="1" applyFill="1" applyBorder="1" applyAlignment="1" applyProtection="1">
      <alignment horizontal="center" vertical="top" wrapText="1"/>
      <protection locked="0"/>
    </xf>
    <xf numFmtId="49" fontId="9" fillId="9" borderId="1" xfId="0" applyNumberFormat="1" applyFont="1" applyFill="1" applyBorder="1" applyAlignment="1" applyProtection="1">
      <alignment horizontal="center" vertical="center" wrapText="1"/>
      <protection locked="0"/>
    </xf>
    <xf numFmtId="0" fontId="9" fillId="9" borderId="1" xfId="0" applyFont="1" applyFill="1" applyBorder="1" applyAlignment="1" applyProtection="1">
      <alignment horizontal="center" vertical="center" wrapText="1"/>
      <protection locked="0"/>
    </xf>
    <xf numFmtId="0" fontId="13" fillId="6" borderId="1" xfId="0" applyFont="1" applyFill="1" applyBorder="1" applyAlignment="1">
      <alignment vertical="top"/>
    </xf>
    <xf numFmtId="0" fontId="13" fillId="6" borderId="1" xfId="0" applyFont="1" applyFill="1" applyBorder="1" applyAlignment="1">
      <alignment wrapText="1"/>
    </xf>
    <xf numFmtId="0" fontId="14" fillId="3" borderId="0" xfId="0" applyFont="1" applyFill="1"/>
    <xf numFmtId="14" fontId="15" fillId="3" borderId="0" xfId="0" applyNumberFormat="1" applyFont="1" applyFill="1" applyAlignment="1">
      <alignment vertical="top"/>
    </xf>
    <xf numFmtId="0" fontId="14" fillId="3" borderId="1" xfId="0" applyFont="1" applyFill="1" applyBorder="1" applyAlignment="1">
      <alignment horizontal="center" vertical="center"/>
    </xf>
    <xf numFmtId="14" fontId="15" fillId="3" borderId="1" xfId="0" applyNumberFormat="1" applyFont="1" applyFill="1" applyBorder="1" applyAlignment="1">
      <alignment horizontal="center" vertical="center"/>
    </xf>
    <xf numFmtId="0" fontId="13" fillId="7" borderId="7" xfId="0" applyFont="1" applyFill="1" applyBorder="1"/>
    <xf numFmtId="0" fontId="8" fillId="7" borderId="6" xfId="0" applyFont="1" applyFill="1" applyBorder="1"/>
    <xf numFmtId="49" fontId="9" fillId="7" borderId="1" xfId="0" applyNumberFormat="1" applyFont="1" applyFill="1" applyBorder="1" applyAlignment="1" applyProtection="1">
      <alignment horizontal="center" vertical="top" wrapText="1"/>
      <protection locked="0"/>
    </xf>
    <xf numFmtId="0" fontId="13" fillId="7" borderId="4" xfId="0" applyFont="1" applyFill="1" applyBorder="1"/>
    <xf numFmtId="0" fontId="8" fillId="7" borderId="4" xfId="0" applyFont="1" applyFill="1" applyBorder="1"/>
    <xf numFmtId="0" fontId="13" fillId="6" borderId="1" xfId="0" applyFont="1" applyFill="1" applyBorder="1"/>
    <xf numFmtId="0" fontId="10" fillId="5" borderId="0" xfId="0" applyFont="1" applyFill="1" applyAlignment="1">
      <alignment vertical="top"/>
    </xf>
    <xf numFmtId="0" fontId="10" fillId="6" borderId="0" xfId="0" applyFont="1" applyFill="1" applyAlignment="1">
      <alignment vertical="top"/>
    </xf>
    <xf numFmtId="49" fontId="9" fillId="8" borderId="1" xfId="0" applyNumberFormat="1" applyFont="1" applyFill="1" applyBorder="1" applyAlignment="1" applyProtection="1">
      <alignment horizontal="center" vertical="top" wrapText="1"/>
      <protection locked="0"/>
    </xf>
    <xf numFmtId="49" fontId="9" fillId="8" borderId="1" xfId="0" applyNumberFormat="1" applyFont="1" applyFill="1" applyBorder="1" applyAlignment="1" applyProtection="1">
      <alignment horizontal="center" vertical="center" wrapText="1"/>
      <protection locked="0"/>
    </xf>
    <xf numFmtId="0" fontId="9" fillId="8" borderId="1" xfId="0" applyFont="1" applyFill="1" applyBorder="1" applyAlignment="1" applyProtection="1">
      <alignment horizontal="center" vertical="center" wrapText="1"/>
      <protection locked="0"/>
    </xf>
    <xf numFmtId="0" fontId="8" fillId="5" borderId="1" xfId="0" applyFont="1" applyFill="1" applyBorder="1" applyAlignment="1">
      <alignment vertical="top"/>
    </xf>
    <xf numFmtId="0" fontId="13" fillId="5" borderId="1" xfId="0" applyFont="1" applyFill="1" applyBorder="1" applyAlignment="1">
      <alignment wrapText="1"/>
    </xf>
    <xf numFmtId="0" fontId="8" fillId="5" borderId="1" xfId="0" applyFont="1" applyFill="1" applyBorder="1"/>
    <xf numFmtId="0" fontId="8" fillId="5" borderId="1" xfId="0" applyFont="1" applyFill="1" applyBorder="1" applyAlignment="1">
      <alignment wrapText="1"/>
    </xf>
    <xf numFmtId="0" fontId="13" fillId="5" borderId="1" xfId="0" applyFont="1" applyFill="1" applyBorder="1" applyAlignment="1">
      <alignment vertical="top"/>
    </xf>
    <xf numFmtId="0" fontId="13" fillId="10" borderId="1" xfId="0" applyFont="1" applyFill="1" applyBorder="1" applyAlignment="1">
      <alignment vertical="top"/>
    </xf>
    <xf numFmtId="0" fontId="8" fillId="10" borderId="1" xfId="0" applyFont="1" applyFill="1" applyBorder="1" applyAlignment="1">
      <alignment wrapText="1"/>
    </xf>
    <xf numFmtId="0" fontId="8" fillId="3" borderId="0" xfId="0" applyFont="1" applyFill="1" applyAlignment="1">
      <alignment vertical="center"/>
    </xf>
    <xf numFmtId="0" fontId="2" fillId="0" borderId="0" xfId="2" applyAlignment="1">
      <alignment horizontal="center"/>
    </xf>
    <xf numFmtId="0" fontId="2" fillId="0" borderId="0" xfId="2"/>
    <xf numFmtId="0" fontId="2" fillId="0" borderId="0" xfId="2" applyAlignment="1">
      <alignment horizontal="left"/>
    </xf>
    <xf numFmtId="1" fontId="2" fillId="0" borderId="0" xfId="2" applyNumberFormat="1"/>
    <xf numFmtId="165" fontId="2" fillId="0" borderId="0" xfId="2" applyNumberFormat="1"/>
    <xf numFmtId="0" fontId="2" fillId="0" borderId="0" xfId="2" applyAlignment="1">
      <alignment vertical="center"/>
    </xf>
    <xf numFmtId="0" fontId="2" fillId="0" borderId="0" xfId="2" applyAlignment="1">
      <alignment horizontal="center" vertical="center" wrapText="1"/>
    </xf>
    <xf numFmtId="0" fontId="16" fillId="0" borderId="0" xfId="2" applyFont="1" applyAlignment="1">
      <alignment vertical="center"/>
    </xf>
    <xf numFmtId="0" fontId="16" fillId="0" borderId="0" xfId="2" applyFont="1" applyAlignment="1">
      <alignment horizontal="center" vertical="center" wrapText="1"/>
    </xf>
    <xf numFmtId="0" fontId="8" fillId="3" borderId="1" xfId="0" applyFont="1" applyFill="1" applyBorder="1"/>
    <xf numFmtId="0" fontId="2" fillId="0" borderId="0" xfId="2" applyAlignment="1">
      <alignment vertical="center" wrapText="1"/>
    </xf>
    <xf numFmtId="166" fontId="2" fillId="0" borderId="0" xfId="2" applyNumberFormat="1"/>
    <xf numFmtId="2" fontId="2" fillId="0" borderId="0" xfId="2" applyNumberFormat="1"/>
    <xf numFmtId="0" fontId="13" fillId="5" borderId="0" xfId="0" applyFont="1" applyFill="1" applyAlignment="1">
      <alignment horizontal="center" vertical="center" wrapText="1"/>
    </xf>
    <xf numFmtId="0" fontId="5" fillId="3" borderId="6" xfId="0" applyFont="1" applyFill="1" applyBorder="1"/>
    <xf numFmtId="0" fontId="5" fillId="3" borderId="6" xfId="0" applyFont="1" applyFill="1" applyBorder="1" applyAlignment="1">
      <alignment vertical="top"/>
    </xf>
    <xf numFmtId="0" fontId="18" fillId="0" borderId="0" xfId="0" applyFont="1"/>
    <xf numFmtId="0" fontId="0" fillId="0" borderId="0" xfId="0" pivotButton="1"/>
    <xf numFmtId="0" fontId="0" fillId="0" borderId="0" xfId="0" applyAlignment="1">
      <alignment horizontal="left"/>
    </xf>
    <xf numFmtId="0" fontId="5" fillId="3" borderId="0" xfId="0" applyFont="1" applyFill="1" applyAlignment="1">
      <alignment vertical="center"/>
    </xf>
    <xf numFmtId="0" fontId="8" fillId="6" borderId="6" xfId="0" applyFont="1" applyFill="1" applyBorder="1"/>
    <xf numFmtId="0" fontId="8" fillId="10" borderId="4" xfId="0" applyFont="1" applyFill="1" applyBorder="1"/>
    <xf numFmtId="0" fontId="8" fillId="10" borderId="0" xfId="0" applyFont="1" applyFill="1"/>
    <xf numFmtId="0" fontId="15" fillId="10" borderId="4" xfId="0" applyFont="1" applyFill="1" applyBorder="1"/>
    <xf numFmtId="0" fontId="8" fillId="10" borderId="4" xfId="0" applyFont="1" applyFill="1" applyBorder="1" applyAlignment="1">
      <alignment vertical="top"/>
    </xf>
    <xf numFmtId="0" fontId="15" fillId="10" borderId="0" xfId="0" applyFont="1" applyFill="1"/>
    <xf numFmtId="0" fontId="8" fillId="10" borderId="0" xfId="0" applyFont="1" applyFill="1" applyAlignment="1">
      <alignment vertical="top"/>
    </xf>
    <xf numFmtId="0" fontId="13" fillId="10" borderId="0" xfId="0" applyFont="1" applyFill="1" applyAlignment="1">
      <alignment vertical="top"/>
    </xf>
    <xf numFmtId="0" fontId="8" fillId="10" borderId="0" xfId="0" applyFont="1" applyFill="1" applyAlignment="1">
      <alignment vertical="center"/>
    </xf>
    <xf numFmtId="0" fontId="13" fillId="10" borderId="0" xfId="0" applyFont="1" applyFill="1" applyAlignment="1">
      <alignment vertical="center"/>
    </xf>
    <xf numFmtId="0" fontId="8" fillId="10" borderId="6" xfId="0" applyFont="1" applyFill="1" applyBorder="1"/>
    <xf numFmtId="0" fontId="8" fillId="10" borderId="6" xfId="0" applyFont="1" applyFill="1" applyBorder="1" applyAlignment="1">
      <alignment vertical="top"/>
    </xf>
    <xf numFmtId="0" fontId="8" fillId="5" borderId="6" xfId="0" applyFont="1" applyFill="1" applyBorder="1"/>
    <xf numFmtId="0" fontId="8" fillId="5" borderId="0" xfId="0" applyFont="1" applyFill="1" applyAlignment="1">
      <alignment horizontal="left" vertical="center" wrapText="1"/>
    </xf>
    <xf numFmtId="14" fontId="8" fillId="3" borderId="1" xfId="0" applyNumberFormat="1" applyFont="1" applyFill="1" applyBorder="1" applyAlignment="1">
      <alignment wrapText="1"/>
    </xf>
    <xf numFmtId="0" fontId="19" fillId="9" borderId="0" xfId="0" applyFont="1" applyFill="1" applyAlignment="1">
      <alignment horizontal="center" vertical="center" wrapText="1"/>
    </xf>
    <xf numFmtId="0" fontId="17" fillId="0" borderId="0" xfId="2" applyFont="1"/>
    <xf numFmtId="0" fontId="0" fillId="0" borderId="0" xfId="0" applyAlignment="1">
      <alignment wrapText="1"/>
    </xf>
    <xf numFmtId="0" fontId="8" fillId="12" borderId="0" xfId="0" applyFont="1" applyFill="1"/>
    <xf numFmtId="0" fontId="2" fillId="0" borderId="0" xfId="2" applyAlignment="1">
      <alignment wrapText="1"/>
    </xf>
    <xf numFmtId="167" fontId="0" fillId="0" borderId="0" xfId="6" applyNumberFormat="1" applyFont="1"/>
    <xf numFmtId="0" fontId="0" fillId="0" borderId="0" xfId="0" pivotButton="1" applyAlignment="1">
      <alignment horizontal="center"/>
    </xf>
    <xf numFmtId="0" fontId="0" fillId="0" borderId="0" xfId="0" pivotButton="1" applyAlignment="1">
      <alignment horizontal="center" wrapText="1"/>
    </xf>
    <xf numFmtId="167" fontId="0" fillId="0" borderId="0" xfId="0" pivotButton="1" applyNumberFormat="1" applyAlignment="1">
      <alignment horizontal="center"/>
    </xf>
    <xf numFmtId="0" fontId="0" fillId="0" borderId="0" xfId="0" applyAlignment="1">
      <alignment horizontal="center" vertical="center" wrapText="1"/>
    </xf>
    <xf numFmtId="0" fontId="0" fillId="0" borderId="0" xfId="0" applyAlignment="1">
      <alignment horizontal="left" wrapText="1"/>
    </xf>
    <xf numFmtId="0" fontId="0" fillId="0" borderId="0" xfId="0" pivotButton="1" applyAlignment="1">
      <alignment horizontal="left" wrapText="1"/>
    </xf>
    <xf numFmtId="0" fontId="0" fillId="0" borderId="0" xfId="0" pivotButton="1" applyAlignment="1">
      <alignment horizontal="left"/>
    </xf>
    <xf numFmtId="0" fontId="20" fillId="5" borderId="0" xfId="0" applyFont="1" applyFill="1" applyAlignment="1">
      <alignment horizontal="center" vertical="center" wrapText="1"/>
    </xf>
    <xf numFmtId="0" fontId="22" fillId="0" borderId="0" xfId="3" applyFont="1" applyAlignment="1">
      <alignment horizontal="left" vertical="center"/>
    </xf>
    <xf numFmtId="0" fontId="23" fillId="0" borderId="0" xfId="3" applyFont="1"/>
    <xf numFmtId="0" fontId="23" fillId="0" borderId="0" xfId="3" applyFont="1" applyAlignment="1">
      <alignment wrapText="1"/>
    </xf>
    <xf numFmtId="0" fontId="23" fillId="0" borderId="0" xfId="3" applyFont="1" applyAlignment="1">
      <alignment horizontal="center"/>
    </xf>
    <xf numFmtId="0" fontId="24" fillId="0" borderId="0" xfId="3" applyFont="1" applyAlignment="1">
      <alignment horizontal="center" vertical="center" wrapText="1"/>
    </xf>
    <xf numFmtId="0" fontId="23" fillId="5" borderId="9" xfId="3" applyFont="1" applyFill="1" applyBorder="1" applyAlignment="1">
      <alignment horizontal="left"/>
    </xf>
    <xf numFmtId="0" fontId="23" fillId="5" borderId="9" xfId="3" applyFont="1" applyFill="1" applyBorder="1" applyAlignment="1">
      <alignment horizontal="left" wrapText="1"/>
    </xf>
    <xf numFmtId="9" fontId="23" fillId="5" borderId="9" xfId="7" applyFont="1" applyFill="1" applyBorder="1" applyAlignment="1">
      <alignment horizontal="left" wrapText="1"/>
    </xf>
    <xf numFmtId="0" fontId="23" fillId="0" borderId="9" xfId="3" applyFont="1" applyBorder="1" applyAlignment="1">
      <alignment horizontal="left"/>
    </xf>
    <xf numFmtId="0" fontId="23" fillId="5" borderId="9" xfId="3" applyFont="1" applyFill="1" applyBorder="1" applyAlignment="1">
      <alignment horizontal="left" vertical="top" wrapText="1"/>
    </xf>
    <xf numFmtId="0" fontId="23" fillId="0" borderId="9" xfId="3" applyFont="1" applyBorder="1" applyAlignment="1">
      <alignment horizontal="left" wrapText="1"/>
    </xf>
    <xf numFmtId="9" fontId="23" fillId="0" borderId="9" xfId="7" applyFont="1" applyBorder="1" applyAlignment="1">
      <alignment horizontal="left" wrapText="1"/>
    </xf>
    <xf numFmtId="0" fontId="23" fillId="0" borderId="9" xfId="3" applyFont="1" applyBorder="1" applyAlignment="1">
      <alignment horizontal="left" vertical="top" wrapText="1"/>
    </xf>
    <xf numFmtId="0" fontId="23" fillId="13" borderId="9" xfId="3" applyFont="1" applyFill="1" applyBorder="1" applyAlignment="1">
      <alignment horizontal="left"/>
    </xf>
    <xf numFmtId="0" fontId="23" fillId="14" borderId="9" xfId="3" applyFont="1" applyFill="1" applyBorder="1" applyAlignment="1">
      <alignment horizontal="left"/>
    </xf>
    <xf numFmtId="0" fontId="23" fillId="15" borderId="9" xfId="3" applyFont="1" applyFill="1" applyBorder="1" applyAlignment="1">
      <alignment horizontal="left"/>
    </xf>
    <xf numFmtId="0" fontId="23" fillId="16" borderId="9" xfId="3" applyFont="1" applyFill="1" applyBorder="1" applyAlignment="1">
      <alignment horizontal="left"/>
    </xf>
    <xf numFmtId="0" fontId="23" fillId="17" borderId="9" xfId="3" applyFont="1" applyFill="1" applyBorder="1" applyAlignment="1">
      <alignment horizontal="left"/>
    </xf>
    <xf numFmtId="0" fontId="25" fillId="18" borderId="0" xfId="3" applyFont="1" applyFill="1" applyAlignment="1">
      <alignment horizontal="center" vertical="center" wrapText="1"/>
    </xf>
    <xf numFmtId="0" fontId="26" fillId="0" borderId="0" xfId="3" applyFont="1" applyAlignment="1">
      <alignment horizontal="left" vertical="center"/>
    </xf>
    <xf numFmtId="1" fontId="8" fillId="3" borderId="1" xfId="1" applyNumberFormat="1" applyFont="1" applyFill="1" applyBorder="1" applyAlignment="1">
      <alignment wrapText="1"/>
    </xf>
    <xf numFmtId="1" fontId="8" fillId="3" borderId="1" xfId="0" applyNumberFormat="1" applyFont="1" applyFill="1" applyBorder="1" applyAlignment="1">
      <alignment wrapText="1"/>
    </xf>
    <xf numFmtId="167" fontId="0" fillId="0" borderId="0" xfId="0" applyNumberFormat="1"/>
    <xf numFmtId="9" fontId="0" fillId="0" borderId="0" xfId="0" applyNumberFormat="1"/>
    <xf numFmtId="167" fontId="23" fillId="0" borderId="0" xfId="6" applyNumberFormat="1" applyFont="1" applyAlignment="1">
      <alignment wrapText="1"/>
    </xf>
    <xf numFmtId="167" fontId="25" fillId="18" borderId="0" xfId="6" applyNumberFormat="1" applyFont="1" applyFill="1" applyAlignment="1">
      <alignment horizontal="center" vertical="center" wrapText="1"/>
    </xf>
    <xf numFmtId="167" fontId="23" fillId="5" borderId="9" xfId="6" applyNumberFormat="1" applyFont="1" applyFill="1" applyBorder="1" applyAlignment="1">
      <alignment horizontal="left" wrapText="1"/>
    </xf>
    <xf numFmtId="167" fontId="23" fillId="0" borderId="9" xfId="6" applyNumberFormat="1" applyFont="1" applyBorder="1" applyAlignment="1">
      <alignment horizontal="left" wrapText="1"/>
    </xf>
    <xf numFmtId="168" fontId="2" fillId="0" borderId="0" xfId="2" applyNumberFormat="1"/>
    <xf numFmtId="169" fontId="2" fillId="0" borderId="0" xfId="2" applyNumberFormat="1"/>
    <xf numFmtId="0" fontId="27" fillId="0" borderId="0" xfId="0" applyFont="1" applyAlignment="1">
      <alignment horizontal="center" vertical="center" wrapText="1"/>
    </xf>
    <xf numFmtId="0" fontId="23" fillId="0" borderId="0" xfId="3" applyFont="1" applyAlignment="1">
      <alignment horizontal="left"/>
    </xf>
    <xf numFmtId="0" fontId="23" fillId="0" borderId="0" xfId="3" applyFont="1" applyAlignment="1">
      <alignment vertical="top" wrapText="1"/>
    </xf>
    <xf numFmtId="0" fontId="23" fillId="0" borderId="0" xfId="3" applyFont="1" applyAlignment="1">
      <alignment vertical="top"/>
    </xf>
    <xf numFmtId="0" fontId="23" fillId="5" borderId="9" xfId="3" applyFont="1" applyFill="1" applyBorder="1" applyAlignment="1">
      <alignment vertical="top" wrapText="1"/>
    </xf>
    <xf numFmtId="0" fontId="23" fillId="0" borderId="9" xfId="3" applyFont="1" applyBorder="1" applyAlignment="1">
      <alignment vertical="top" wrapText="1"/>
    </xf>
    <xf numFmtId="9" fontId="23" fillId="0" borderId="9" xfId="7" applyFont="1" applyBorder="1" applyAlignment="1">
      <alignment vertical="top" wrapText="1"/>
    </xf>
    <xf numFmtId="0" fontId="22" fillId="0" borderId="0" xfId="3" applyFont="1" applyAlignment="1">
      <alignment horizontal="left" vertical="center" wrapText="1"/>
    </xf>
    <xf numFmtId="0" fontId="22" fillId="5" borderId="0" xfId="3" applyFont="1" applyFill="1" applyAlignment="1">
      <alignment horizontal="left" vertical="center" wrapText="1"/>
    </xf>
    <xf numFmtId="0" fontId="28" fillId="0" borderId="0" xfId="0" pivotButton="1" applyFont="1" applyAlignment="1">
      <alignment horizontal="center" vertical="center" wrapText="1"/>
    </xf>
    <xf numFmtId="167" fontId="2" fillId="0" borderId="0" xfId="0" applyNumberFormat="1" applyFont="1"/>
    <xf numFmtId="167" fontId="0" fillId="0" borderId="0" xfId="0" applyNumberFormat="1" applyAlignment="1">
      <alignment wrapText="1"/>
    </xf>
    <xf numFmtId="167" fontId="0" fillId="0" borderId="0" xfId="0" applyNumberFormat="1" applyAlignment="1">
      <alignment horizontal="center" vertical="center" wrapText="1"/>
    </xf>
    <xf numFmtId="0" fontId="21" fillId="5" borderId="9" xfId="3" applyFont="1" applyFill="1" applyBorder="1" applyAlignment="1">
      <alignment vertical="top" wrapText="1"/>
    </xf>
    <xf numFmtId="0" fontId="8" fillId="3" borderId="0" xfId="0" applyFont="1" applyFill="1" applyAlignment="1">
      <alignment vertical="center" wrapText="1"/>
    </xf>
    <xf numFmtId="0" fontId="30" fillId="0" borderId="0" xfId="0" applyFont="1" applyAlignment="1">
      <alignment horizontal="center" vertical="center" wrapText="1"/>
    </xf>
    <xf numFmtId="0" fontId="23" fillId="17" borderId="9" xfId="3" applyFont="1" applyFill="1" applyBorder="1" applyAlignment="1">
      <alignment vertical="top" wrapText="1"/>
    </xf>
    <xf numFmtId="0" fontId="13" fillId="5" borderId="0" xfId="0" applyFont="1" applyFill="1" applyAlignment="1">
      <alignment horizontal="center" vertical="center" wrapText="1"/>
    </xf>
    <xf numFmtId="0" fontId="6" fillId="11" borderId="0" xfId="0" applyFont="1" applyFill="1" applyAlignment="1">
      <alignment horizontal="center" vertical="center" wrapText="1"/>
    </xf>
    <xf numFmtId="0" fontId="6" fillId="11" borderId="8"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wrapText="1"/>
    </xf>
    <xf numFmtId="167" fontId="0" fillId="0" borderId="0" xfId="0" applyNumberFormat="1" applyAlignment="1">
      <alignment horizontal="center" vertical="center" wrapText="1"/>
    </xf>
    <xf numFmtId="167" fontId="0" fillId="0" borderId="0" xfId="0" applyNumberFormat="1" applyAlignment="1">
      <alignment horizontal="center"/>
    </xf>
    <xf numFmtId="166" fontId="0" fillId="0" borderId="0" xfId="0" applyNumberFormat="1" applyAlignment="1">
      <alignment horizontal="center"/>
    </xf>
    <xf numFmtId="0" fontId="0" fillId="0" borderId="0" xfId="0" applyAlignment="1">
      <alignment horizontal="center"/>
    </xf>
    <xf numFmtId="0" fontId="29" fillId="5" borderId="0" xfId="0" quotePrefix="1" applyFont="1" applyFill="1" applyAlignment="1">
      <alignment horizontal="left" vertical="top" wrapText="1"/>
    </xf>
    <xf numFmtId="0" fontId="27" fillId="0" borderId="0" xfId="0" applyFont="1" applyAlignment="1">
      <alignment horizontal="center" vertical="center" wrapText="1"/>
    </xf>
    <xf numFmtId="0" fontId="27" fillId="0" borderId="0" xfId="0" applyFont="1" applyAlignment="1">
      <alignment horizontal="center"/>
    </xf>
    <xf numFmtId="0" fontId="0" fillId="0" borderId="0" xfId="0" applyAlignment="1">
      <alignment horizontal="left"/>
    </xf>
    <xf numFmtId="0" fontId="27" fillId="0" borderId="0" xfId="0" applyFont="1" applyAlignment="1">
      <alignment horizontal="left"/>
    </xf>
  </cellXfs>
  <cellStyles count="8">
    <cellStyle name="Millares" xfId="1" builtinId="3"/>
    <cellStyle name="Millares 2" xfId="5" xr:uid="{5666A651-57D9-49BD-BD25-44077083F041}"/>
    <cellStyle name="Moneda 2" xfId="4" xr:uid="{FD776E96-5551-4B90-BCBA-79627E0C32E8}"/>
    <cellStyle name="Normal" xfId="0" builtinId="0"/>
    <cellStyle name="Normal 2" xfId="2" xr:uid="{EDA63224-CD18-4BB8-AFF3-6C7D984260B6}"/>
    <cellStyle name="Normal 3" xfId="3" xr:uid="{70F65685-F11E-41A1-83F3-E0558AFCE14E}"/>
    <cellStyle name="Porcentaje" xfId="6" builtinId="5"/>
    <cellStyle name="Porcentaje 2" xfId="7" xr:uid="{EE22CFFD-A2E3-4293-B990-3F9B1FCCAC9A}"/>
  </cellStyles>
  <dxfs count="166">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ont>
        <color theme="0"/>
      </font>
    </dxf>
    <dxf>
      <font>
        <color auto="1"/>
      </font>
      <fill>
        <patternFill patternType="none">
          <fgColor indexed="64"/>
          <bgColor indexed="65"/>
        </patternFill>
      </fill>
    </dxf>
    <dxf>
      <font>
        <color auto="1"/>
      </font>
      <fill>
        <patternFill patternType="none">
          <fgColor indexed="64"/>
          <bgColor indexed="65"/>
        </patternFill>
      </fill>
    </dxf>
    <dxf>
      <font>
        <color auto="1"/>
      </font>
      <fill>
        <patternFill patternType="none">
          <fgColor indexed="64"/>
          <bgColor indexed="65"/>
        </patternFill>
      </fill>
    </dxf>
    <dxf>
      <alignment vertical="center"/>
    </dxf>
    <dxf>
      <alignment vertical="center"/>
    </dxf>
    <dxf>
      <alignment vertical="center"/>
    </dxf>
    <dxf>
      <alignment vertical="center"/>
    </dxf>
    <dxf>
      <alignment vertical="center"/>
    </dxf>
    <dxf>
      <alignment vertical="center"/>
    </dxf>
    <dxf>
      <alignment wrapText="1"/>
    </dxf>
    <dxf>
      <font>
        <sz val="14"/>
      </font>
    </dxf>
    <dxf>
      <font>
        <sz val="14"/>
      </font>
    </dxf>
    <dxf>
      <font>
        <sz val="14"/>
      </font>
    </dxf>
    <dxf>
      <font>
        <sz val="14"/>
      </font>
    </dxf>
    <dxf>
      <font>
        <sz val="14"/>
      </font>
    </dxf>
    <dxf>
      <font>
        <sz val="14"/>
      </font>
    </dxf>
    <dxf>
      <font>
        <b/>
        <sz val="12"/>
        <color theme="0"/>
        <name val="Aptos"/>
        <scheme val="none"/>
      </font>
      <fill>
        <patternFill patternType="solid">
          <fgColor indexed="64"/>
          <bgColor theme="3"/>
        </patternFill>
      </fill>
    </dxf>
    <dxf>
      <font>
        <b/>
        <sz val="12"/>
        <color theme="0"/>
        <name val="Aptos"/>
        <scheme val="none"/>
      </font>
      <fill>
        <patternFill patternType="solid">
          <fgColor indexed="64"/>
          <bgColor theme="3"/>
        </patternFill>
      </fill>
    </dxf>
    <dxf>
      <font>
        <b/>
        <sz val="12"/>
        <color theme="0"/>
        <name val="Aptos"/>
        <scheme val="none"/>
      </font>
      <fill>
        <patternFill patternType="solid">
          <fgColor indexed="64"/>
          <bgColor theme="3"/>
        </patternFill>
      </fill>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horizontal="center"/>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alignment horizontal="left"/>
    </dxf>
    <dxf>
      <alignment horizontal="left"/>
    </dxf>
    <dxf>
      <alignment horizontal="left"/>
    </dxf>
    <dxf>
      <alignment horizontal="left"/>
    </dxf>
    <dxf>
      <alignment horizontal="left"/>
    </dxf>
    <dxf>
      <alignment horizontal="left"/>
    </dxf>
    <dxf>
      <alignment horizontal="left"/>
    </dxf>
    <dxf>
      <alignment horizontal="left"/>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alignment wrapText="1"/>
    </dxf>
    <dxf>
      <alignment wrapText="1"/>
    </dxf>
    <dxf>
      <alignment wrapText="1" indent="0"/>
    </dxf>
    <dxf>
      <alignment wrapText="1" indent="0"/>
    </dxf>
    <dxf>
      <alignment wrapText="1" indent="0"/>
    </dxf>
    <dxf>
      <numFmt numFmtId="167" formatCode="0.0%"/>
    </dxf>
    <dxf>
      <numFmt numFmtId="167" formatCode="0.0%"/>
    </dxf>
    <dxf>
      <alignment wrapText="1"/>
    </dxf>
    <dxf>
      <numFmt numFmtId="14" formatCode="0.00%"/>
    </dxf>
    <dxf>
      <font>
        <sz val="11"/>
      </font>
    </dxf>
    <dxf>
      <numFmt numFmtId="2" formatCode="0.00"/>
    </dxf>
    <dxf>
      <numFmt numFmtId="2" formatCode="0.00"/>
    </dxf>
    <dxf>
      <alignment horizontal="left"/>
    </dxf>
    <dxf>
      <alignment horizontal="left"/>
    </dxf>
    <dxf>
      <alignment horizontal="left"/>
    </dxf>
    <dxf>
      <numFmt numFmtId="167" formatCode="0.0%"/>
    </dxf>
    <dxf>
      <numFmt numFmtId="167" formatCode="0.0%"/>
    </dxf>
    <dxf>
      <numFmt numFmtId="167" formatCode="0.0%"/>
    </dxf>
    <dxf>
      <numFmt numFmtId="167" formatCode="0.0%"/>
    </dxf>
    <dxf>
      <alignment wrapText="1"/>
    </dxf>
    <dxf>
      <alignment wrapText="1"/>
    </dxf>
    <dxf>
      <alignment wrapText="1" indent="0"/>
    </dxf>
    <dxf>
      <alignment wrapText="1" indent="0"/>
    </dxf>
    <dxf>
      <alignment wrapText="1" indent="0"/>
    </dxf>
    <dxf>
      <numFmt numFmtId="13" formatCode="0%"/>
    </dxf>
  </dxfs>
  <tableStyles count="0" defaultTableStyle="TableStyleMedium2" defaultPivotStyle="PivotStyleLight16"/>
  <colors>
    <mruColors>
      <color rgb="FFEDEAF2"/>
      <color rgb="FFFFCC00"/>
      <color rgb="FFCCCCFF"/>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07/relationships/slicerCache" Target="slicerCaches/slicerCach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[04062025_INS_Herramienta de diagnostico_VF.xlsx]Resultados!general</c:name>
    <c:fmtId val="0"/>
  </c:pivotSource>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solidFill>
                  <a:schemeClr val="accent4"/>
                </a:solidFill>
              </a:rPr>
              <a:t>dimensiones</a:t>
            </a:r>
          </a:p>
        </c:rich>
      </c:tx>
      <c:layout>
        <c:manualLayout>
          <c:xMode val="edge"/>
          <c:yMode val="edge"/>
          <c:x val="0.38484033964934655"/>
          <c:y val="1.4455781103050085E-2"/>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s-CO"/>
        </a:p>
      </c:txPr>
    </c:title>
    <c:autoTitleDeleted val="0"/>
    <c:pivotFmts>
      <c:pivotFmt>
        <c:idx val="0"/>
        <c:spPr>
          <a:solidFill>
            <a:schemeClr val="accent1">
              <a:alpha val="50196"/>
            </a:schemeClr>
          </a:solidFill>
          <a:ln w="50800" cap="rnd" cmpd="sng" algn="ctr">
            <a:solidFill>
              <a:schemeClr val="accent4"/>
            </a:solidFill>
            <a:prstDash val="sysDot"/>
            <a:round/>
          </a:ln>
          <a:effectLst/>
        </c:spPr>
        <c:marker>
          <c:symbol val="circle"/>
          <c:size val="6"/>
          <c:spPr>
            <a:solidFill>
              <a:schemeClr val="accent1"/>
            </a:solidFill>
            <a:ln>
              <a:no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pivotFmt>
      <c:pivotFmt>
        <c:idx val="2"/>
        <c:spPr>
          <a:ln w="41275" cap="rnd" cmpd="sng" algn="ctr">
            <a:solidFill>
              <a:schemeClr val="accent2"/>
            </a:solidFill>
            <a:prstDash val="sysDot"/>
            <a:round/>
          </a:ln>
          <a:effectLst/>
        </c:spPr>
        <c:marker>
          <c:symbol val="circle"/>
          <c:size val="6"/>
          <c:spPr>
            <a:solidFill>
              <a:schemeClr val="accent1"/>
            </a:solidFill>
            <a:ln w="2857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ln w="41275" cap="rnd" cmpd="sng" algn="ctr">
            <a:solidFill>
              <a:schemeClr val="accent2"/>
            </a:solidFill>
            <a:prstDash val="sysDot"/>
            <a:round/>
          </a:ln>
          <a:effectLst/>
        </c:spPr>
        <c:marker>
          <c:symbol val="circle"/>
          <c:size val="6"/>
          <c:spPr>
            <a:solidFill>
              <a:schemeClr val="accent1"/>
            </a:solidFill>
            <a:ln w="28575">
              <a:solidFill>
                <a:schemeClr val="accent2"/>
              </a:solidFill>
            </a:ln>
            <a:effectLst/>
          </c:spPr>
        </c:marker>
      </c:pivotFmt>
      <c:pivotFmt>
        <c:idx val="4"/>
        <c:spPr>
          <a:ln w="41275" cap="rnd" cmpd="sng" algn="ctr">
            <a:solidFill>
              <a:schemeClr val="accent2"/>
            </a:solidFill>
            <a:prstDash val="sysDot"/>
            <a:round/>
          </a:ln>
          <a:effectLst/>
        </c:spPr>
        <c:marker>
          <c:symbol val="circle"/>
          <c:size val="6"/>
          <c:spPr>
            <a:solidFill>
              <a:schemeClr val="accent1"/>
            </a:solidFill>
            <a:ln w="28575">
              <a:solidFill>
                <a:schemeClr val="accent2"/>
              </a:solidFill>
            </a:ln>
            <a:effectLst/>
          </c:spPr>
        </c:marker>
        <c:dLbl>
          <c:idx val="0"/>
          <c:layout>
            <c:manualLayout>
              <c:x val="-1.6438358528509479E-2"/>
              <c:y val="-3.301237487501233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ln w="41275" cap="rnd" cmpd="sng" algn="ctr">
            <a:solidFill>
              <a:schemeClr val="accent2"/>
            </a:solidFill>
            <a:prstDash val="sysDot"/>
            <a:round/>
          </a:ln>
          <a:effectLst/>
        </c:spPr>
        <c:marker>
          <c:symbol val="circle"/>
          <c:size val="6"/>
          <c:spPr>
            <a:solidFill>
              <a:schemeClr val="accent1"/>
            </a:solidFill>
            <a:ln w="28575">
              <a:solidFill>
                <a:schemeClr val="accent2"/>
              </a:solidFill>
            </a:ln>
            <a:effectLst/>
          </c:spPr>
        </c:marker>
      </c:pivotFmt>
    </c:pivotFmts>
    <c:plotArea>
      <c:layout>
        <c:manualLayout>
          <c:layoutTarget val="inner"/>
          <c:xMode val="edge"/>
          <c:yMode val="edge"/>
          <c:x val="0.31534948837737875"/>
          <c:y val="0.16439580953085584"/>
          <c:w val="0.38007097504760362"/>
          <c:h val="0.77468530931245405"/>
        </c:manualLayout>
      </c:layout>
      <c:radarChart>
        <c:radarStyle val="marker"/>
        <c:varyColors val="0"/>
        <c:ser>
          <c:idx val="0"/>
          <c:order val="0"/>
          <c:tx>
            <c:strRef>
              <c:f>Resultados!$C$3</c:f>
              <c:strCache>
                <c:ptCount val="1"/>
                <c:pt idx="0">
                  <c:v>Total</c:v>
                </c:pt>
              </c:strCache>
            </c:strRef>
          </c:tx>
          <c:spPr>
            <a:ln w="41275" cap="rnd" cmpd="sng" algn="ctr">
              <a:solidFill>
                <a:schemeClr val="accent2"/>
              </a:solidFill>
              <a:prstDash val="sysDot"/>
              <a:round/>
            </a:ln>
            <a:effectLst/>
          </c:spPr>
          <c:marker>
            <c:symbol val="circle"/>
            <c:size val="6"/>
            <c:spPr>
              <a:solidFill>
                <a:schemeClr val="accent1"/>
              </a:solidFill>
              <a:ln w="28575">
                <a:solidFill>
                  <a:schemeClr val="accent2"/>
                </a:solidFill>
              </a:ln>
              <a:effectLst/>
            </c:spPr>
          </c:marker>
          <c:dPt>
            <c:idx val="0"/>
            <c:marker>
              <c:symbol val="circle"/>
              <c:size val="6"/>
              <c:spPr>
                <a:solidFill>
                  <a:schemeClr val="accent1"/>
                </a:solidFill>
                <a:ln w="28575">
                  <a:solidFill>
                    <a:schemeClr val="accent2"/>
                  </a:solidFill>
                </a:ln>
                <a:effectLst/>
              </c:spPr>
            </c:marker>
            <c:bubble3D val="0"/>
            <c:spPr>
              <a:ln w="41275" cap="rnd" cmpd="sng" algn="ctr">
                <a:solidFill>
                  <a:schemeClr val="accent2"/>
                </a:solidFill>
                <a:prstDash val="sysDot"/>
                <a:round/>
              </a:ln>
              <a:effectLst/>
            </c:spPr>
            <c:extLst>
              <c:ext xmlns:c16="http://schemas.microsoft.com/office/drawing/2014/chart" uri="{C3380CC4-5D6E-409C-BE32-E72D297353CC}">
                <c16:uniqueId val="{00000002-340E-4C38-8CB4-9B2F1A0B6397}"/>
              </c:ext>
            </c:extLst>
          </c:dPt>
          <c:dPt>
            <c:idx val="2"/>
            <c:marker>
              <c:symbol val="circle"/>
              <c:size val="6"/>
              <c:spPr>
                <a:solidFill>
                  <a:schemeClr val="accent1"/>
                </a:solidFill>
                <a:ln w="28575">
                  <a:solidFill>
                    <a:schemeClr val="accent2"/>
                  </a:solidFill>
                </a:ln>
                <a:effectLst/>
              </c:spPr>
            </c:marker>
            <c:bubble3D val="0"/>
            <c:spPr>
              <a:ln w="41275" cap="rnd" cmpd="sng" algn="ctr">
                <a:solidFill>
                  <a:schemeClr val="accent2"/>
                </a:solidFill>
                <a:prstDash val="sysDot"/>
                <a:round/>
              </a:ln>
              <a:effectLst/>
            </c:spPr>
            <c:extLst>
              <c:ext xmlns:c16="http://schemas.microsoft.com/office/drawing/2014/chart" uri="{C3380CC4-5D6E-409C-BE32-E72D297353CC}">
                <c16:uniqueId val="{00000003-340E-4C38-8CB4-9B2F1A0B6397}"/>
              </c:ext>
            </c:extLst>
          </c:dPt>
          <c:dPt>
            <c:idx val="3"/>
            <c:marker>
              <c:symbol val="circle"/>
              <c:size val="6"/>
              <c:spPr>
                <a:solidFill>
                  <a:schemeClr val="accent1"/>
                </a:solidFill>
                <a:ln w="28575">
                  <a:solidFill>
                    <a:schemeClr val="accent2"/>
                  </a:solidFill>
                </a:ln>
                <a:effectLst/>
              </c:spPr>
            </c:marker>
            <c:bubble3D val="0"/>
            <c:spPr>
              <a:ln w="41275" cap="rnd" cmpd="sng" algn="ctr">
                <a:solidFill>
                  <a:schemeClr val="accent2"/>
                </a:solidFill>
                <a:prstDash val="sysDot"/>
                <a:round/>
              </a:ln>
              <a:effectLst/>
            </c:spPr>
            <c:extLst>
              <c:ext xmlns:c16="http://schemas.microsoft.com/office/drawing/2014/chart" uri="{C3380CC4-5D6E-409C-BE32-E72D297353CC}">
                <c16:uniqueId val="{00000004-1315-4302-A74A-0D892C7D5D2A}"/>
              </c:ext>
            </c:extLst>
          </c:dPt>
          <c:dLbls>
            <c:dLbl>
              <c:idx val="2"/>
              <c:layout>
                <c:manualLayout>
                  <c:x val="-1.6438358528509479E-2"/>
                  <c:y val="-3.3012374875012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0E-4C38-8CB4-9B2F1A0B63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Resultados!$B$4:$B$11</c:f>
              <c:strCache>
                <c:ptCount val="7"/>
                <c:pt idx="0">
                  <c:v>Finanzas territoriales</c:v>
                </c:pt>
                <c:pt idx="1">
                  <c:v>Formalización de la propiedad</c:v>
                </c:pt>
                <c:pt idx="2">
                  <c:v>Gestión Ambiental</c:v>
                </c:pt>
                <c:pt idx="3">
                  <c:v>Gestión de la información para el OT y AT</c:v>
                </c:pt>
                <c:pt idx="4">
                  <c:v>Gestión del riesgo de desastres</c:v>
                </c:pt>
                <c:pt idx="5">
                  <c:v>Institucional</c:v>
                </c:pt>
                <c:pt idx="6">
                  <c:v>Participación</c:v>
                </c:pt>
              </c:strCache>
            </c:strRef>
          </c:cat>
          <c:val>
            <c:numRef>
              <c:f>Resultados!$C$4:$C$11</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40E-4C38-8CB4-9B2F1A0B6397}"/>
            </c:ext>
          </c:extLst>
        </c:ser>
        <c:dLbls>
          <c:showLegendKey val="0"/>
          <c:showVal val="0"/>
          <c:showCatName val="0"/>
          <c:showSerName val="0"/>
          <c:showPercent val="0"/>
          <c:showBubbleSize val="0"/>
        </c:dLbls>
        <c:axId val="2098586399"/>
        <c:axId val="2098586879"/>
      </c:radarChart>
      <c:catAx>
        <c:axId val="2098586399"/>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2098586879"/>
        <c:crosses val="autoZero"/>
        <c:auto val="1"/>
        <c:lblAlgn val="ctr"/>
        <c:lblOffset val="100"/>
        <c:noMultiLvlLbl val="0"/>
      </c:catAx>
      <c:valAx>
        <c:axId val="2098586879"/>
        <c:scaling>
          <c:orientation val="minMax"/>
          <c:max val="1.1000000000000001"/>
          <c:min val="0"/>
        </c:scaling>
        <c:delete val="1"/>
        <c:axPos val="l"/>
        <c:majorGridlines>
          <c:spPr>
            <a:ln w="12700" cap="flat" cmpd="sng" algn="ctr">
              <a:solidFill>
                <a:schemeClr val="accent5"/>
              </a:solidFill>
              <a:prstDash val="solid"/>
              <a:miter lim="800000"/>
            </a:ln>
            <a:effectLst/>
          </c:spPr>
        </c:majorGridlines>
        <c:numFmt formatCode="0.0%" sourceLinked="1"/>
        <c:majorTickMark val="none"/>
        <c:minorTickMark val="none"/>
        <c:tickLblPos val="nextTo"/>
        <c:crossAx val="2098586399"/>
        <c:crosses val="autoZero"/>
        <c:crossBetween val="between"/>
        <c:majorUnit val="0.2"/>
        <c:min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250623</xdr:rowOff>
    </xdr:from>
    <xdr:to>
      <xdr:col>1</xdr:col>
      <xdr:colOff>876863</xdr:colOff>
      <xdr:row>1</xdr:row>
      <xdr:rowOff>168275</xdr:rowOff>
    </xdr:to>
    <xdr:pic>
      <xdr:nvPicPr>
        <xdr:cNvPr id="2" name="Imagen 1682995759">
          <a:extLst>
            <a:ext uri="{FF2B5EF4-FFF2-40B4-BE49-F238E27FC236}">
              <a16:creationId xmlns:a16="http://schemas.microsoft.com/office/drawing/2014/main" id="{E3620E74-4E12-462B-9CF0-F07B2F8163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50623"/>
          <a:ext cx="1295963" cy="470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685241</xdr:colOff>
      <xdr:row>1</xdr:row>
      <xdr:rowOff>80685</xdr:rowOff>
    </xdr:from>
    <xdr:to>
      <xdr:col>4</xdr:col>
      <xdr:colOff>2386853</xdr:colOff>
      <xdr:row>18</xdr:row>
      <xdr:rowOff>22415</xdr:rowOff>
    </xdr:to>
    <xdr:graphicFrame macro="">
      <xdr:nvGraphicFramePr>
        <xdr:cNvPr id="2" name="Gráfico 1">
          <a:extLst>
            <a:ext uri="{FF2B5EF4-FFF2-40B4-BE49-F238E27FC236}">
              <a16:creationId xmlns:a16="http://schemas.microsoft.com/office/drawing/2014/main" id="{4D792074-0EEA-A0FA-47D7-7E09A5031E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2777937</xdr:colOff>
      <xdr:row>5</xdr:row>
      <xdr:rowOff>29697</xdr:rowOff>
    </xdr:from>
    <xdr:to>
      <xdr:col>5</xdr:col>
      <xdr:colOff>1658471</xdr:colOff>
      <xdr:row>15</xdr:row>
      <xdr:rowOff>78442</xdr:rowOff>
    </xdr:to>
    <mc:AlternateContent xmlns:mc="http://schemas.openxmlformats.org/markup-compatibility/2006" xmlns:a14="http://schemas.microsoft.com/office/drawing/2010/main">
      <mc:Choice Requires="a14">
        <xdr:graphicFrame macro="">
          <xdr:nvGraphicFramePr>
            <xdr:cNvPr id="3" name="Dimensión">
              <a:extLst>
                <a:ext uri="{FF2B5EF4-FFF2-40B4-BE49-F238E27FC236}">
                  <a16:creationId xmlns:a16="http://schemas.microsoft.com/office/drawing/2014/main" id="{CB619F5E-0200-487E-45A5-282B9C1DF441}"/>
                </a:ext>
              </a:extLst>
            </xdr:cNvPr>
            <xdr:cNvGraphicFramePr/>
          </xdr:nvGraphicFramePr>
          <xdr:xfrm>
            <a:off x="0" y="0"/>
            <a:ext cx="0" cy="0"/>
          </xdr:xfrm>
          <a:graphic>
            <a:graphicData uri="http://schemas.microsoft.com/office/drawing/2010/slicer">
              <sle:slicer xmlns:sle="http://schemas.microsoft.com/office/drawing/2010/slicer" name="Dimensión"/>
            </a:graphicData>
          </a:graphic>
        </xdr:graphicFrame>
      </mc:Choice>
      <mc:Fallback xmlns="">
        <xdr:sp macro="" textlink="">
          <xdr:nvSpPr>
            <xdr:cNvPr id="0" name=""/>
            <xdr:cNvSpPr>
              <a:spLocks noTextEdit="1"/>
            </xdr:cNvSpPr>
          </xdr:nvSpPr>
          <xdr:spPr>
            <a:xfrm>
              <a:off x="7585261" y="1441638"/>
              <a:ext cx="2533651" cy="1752039"/>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laneacionnacional-my.sharepoint.com/personal/glaverde_dnp_gov_co/Documents/DODT/Diagn&#243;stico/2025/06052025_INS_Herramienta%20de%20diagnostico_VF.xlsx" TargetMode="External"/><Relationship Id="rId1" Type="http://schemas.openxmlformats.org/officeDocument/2006/relationships/externalLinkPath" Target="https://planeacionnacional-my.sharepoint.com/personal/glaverde_dnp_gov_co/Documents/DODT/Diagn&#243;stico/2025/Respuestas/06052025_INS_Herramienta%20de%20diagnostico_VF.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laneacionnacional-my.sharepoint.com/personal/glaverde_dnp_gov_co/Documents/DODT/Diagn&#243;stico/2025/Respuestas/09052025_INS_Herramienta%20de%20diagnostico_VF_San%20Jose%20del%20guaviare.xlsx" TargetMode="External"/><Relationship Id="rId1" Type="http://schemas.openxmlformats.org/officeDocument/2006/relationships/externalLinkPath" Target="https://planeacionnacional-my.sharepoint.com/personal/glaverde_dnp_gov_co/Documents/DODT/Diagn&#243;stico/2025/Respuestas/Respuestas/09052025_INS_Herramienta%20de%20diagnostico_VF_San%20Jose%20del%20guavia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unicipio"/>
      <sheetName val="Listas"/>
      <sheetName val="Hoja1"/>
      <sheetName val="Cuestionario"/>
      <sheetName val="Lista"/>
      <sheetName val="Base_consolidado_calificable"/>
      <sheetName val="Base_consolidado_no_calificable"/>
      <sheetName val="Consolidacion"/>
      <sheetName val="Resultado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eguntas"/>
      <sheetName val="Hoja1"/>
      <sheetName val="Hitos"/>
      <sheetName val="Listas"/>
      <sheetName val="Consolidacion"/>
      <sheetName val="Resultados"/>
    </sheetNames>
    <sheetDataSet>
      <sheetData sheetId="0" refreshError="1"/>
      <sheetData sheetId="1" refreshError="1"/>
      <sheetData sheetId="2" refreshError="1"/>
      <sheetData sheetId="3"/>
      <sheetData sheetId="4" refreshError="1"/>
      <sheetData sheetId="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te" refreshedDate="45812.479015856479" createdVersion="8" refreshedVersion="8" minRefreshableVersion="3" recordCount="101" xr:uid="{0754589D-5F93-4E01-BFE4-7AF569C55375}">
  <cacheSource type="worksheet">
    <worksheetSource ref="A1:Z102" sheet="Consolidacion"/>
  </cacheSource>
  <cacheFields count="26">
    <cacheField name="Criterio de calificación" numFmtId="0">
      <sharedItems/>
    </cacheField>
    <cacheField name="Dimensión" numFmtId="0">
      <sharedItems count="7">
        <s v="Gestión de la información para el OT y AT"/>
        <s v="Participación"/>
        <s v="Finanzas territoriales"/>
        <s v="Formalización de la propiedad"/>
        <s v="Gestión del riesgo de desastres"/>
        <s v="Gestión Ambiental"/>
        <s v="Institucional"/>
      </sharedItems>
    </cacheField>
    <cacheField name="Código criterio de calificación" numFmtId="0">
      <sharedItems/>
    </cacheField>
    <cacheField name="Por favor tómese unos minutos para reflexionar sobre las siguientes afirmaciones. Seleccione SI o NO según considere es la mejor opción" numFmtId="0">
      <sharedItems longText="1"/>
    </cacheField>
    <cacheField name="Calificable/No calificable" numFmtId="0">
      <sharedItems/>
    </cacheField>
    <cacheField name="Regla Puntaje SI" numFmtId="0">
      <sharedItems containsSemiMixedTypes="0" containsString="0" containsNumber="1" containsInteger="1" minValue="1" maxValue="1"/>
    </cacheField>
    <cacheField name="Regla Puntaje No" numFmtId="0">
      <sharedItems containsSemiMixedTypes="0" containsString="0" containsNumber="1" containsInteger="1" minValue="0" maxValue="0"/>
    </cacheField>
    <cacheField name="Evaluacion" numFmtId="0">
      <sharedItems containsSemiMixedTypes="0" containsString="0" containsNumber="1" containsInteger="1" minValue="0" maxValue="1"/>
    </cacheField>
    <cacheField name="Peso del criterio de calificación" numFmtId="0">
      <sharedItems containsSemiMixedTypes="0" containsString="0" containsNumber="1" minValue="0" maxValue="1"/>
    </cacheField>
    <cacheField name="Linea Base" numFmtId="0">
      <sharedItems containsSemiMixedTypes="0" containsString="0" containsNumber="1" minValue="0" maxValue="0.8"/>
    </cacheField>
    <cacheField name="Cambio" numFmtId="0">
      <sharedItems containsNonDate="0" containsString="0" containsBlank="1"/>
    </cacheField>
    <cacheField name="Valor pregunta Evaluacion" numFmtId="166">
      <sharedItems containsNonDate="0" containsString="0" containsBlank="1"/>
    </cacheField>
    <cacheField name="Valor Pregunta Linea base" numFmtId="2">
      <sharedItems containsNonDate="0" containsString="0" containsBlank="1"/>
    </cacheField>
    <cacheField name="Valor Indicacor Evaluacion" numFmtId="0">
      <sharedItems containsNonDate="0" containsString="0" containsBlank="1"/>
    </cacheField>
    <cacheField name="Valor indicador Linea base" numFmtId="0">
      <sharedItems containsSemiMixedTypes="0" containsString="0" containsNumber="1" minValue="0" maxValue="1"/>
    </cacheField>
    <cacheField name="Resultado Dimension" numFmtId="166">
      <sharedItems containsSemiMixedTypes="0" containsString="0" containsNumber="1" minValue="0" maxValue="0.57764705882352962"/>
    </cacheField>
    <cacheField name="Resultado Dimension Linea Base" numFmtId="0">
      <sharedItems containsNonDate="0" containsString="0" containsBlank="1"/>
    </cacheField>
    <cacheField name="MUNICIPIO" numFmtId="0">
      <sharedItems/>
    </cacheField>
    <cacheField name="´PROFESIONAL" numFmtId="0">
      <sharedItems/>
    </cacheField>
    <cacheField name="Criterio de calificación2" numFmtId="0">
      <sharedItems count="24">
        <s v="CTH.1"/>
        <s v="PGI.1"/>
        <s v="PGI.2"/>
        <s v="PGI.3"/>
        <s v="UI.1"/>
        <s v="OT.1"/>
        <s v="OT.2"/>
        <s v="OT. 3"/>
        <s v="P.1"/>
        <s v="P.2"/>
        <s v="F.1"/>
        <s v="F.2"/>
        <s v="F.3"/>
        <s v="FP.1"/>
        <s v="FP.2"/>
        <s v="FP.3"/>
        <s v="FP.4"/>
        <s v="GRD.1"/>
        <s v="GRD.2"/>
        <s v="GRD.3"/>
        <s v="AMB.1"/>
        <s v="AMB.2"/>
        <s v="AMB.3"/>
        <s v="I.1"/>
      </sharedItems>
    </cacheField>
    <cacheField name="INDICADOR" numFmtId="0">
      <sharedItems count="24">
        <s v="Capacidades técnicas del talento humano disponible en la administración municipal"/>
        <s v="Procesos para la consulta, uso, producción y disposición de la información territorial"/>
        <s v="Existencia, disponibilidad y apropiación de procesos relacionados con la participación ciudadana en el OT y AT"/>
        <s v="Gestión de información: uso, consulta y análisis de la información catastral y territorial, para la mejora de procesos relacionados con el CM, el OT y la AT"/>
        <s v="Disponibilidad, caracterización, uso e implementación de estándares de la información territorial para OT y AT"/>
        <s v="Insumos catastrales para el Ordenamiento Territorial"/>
        <s v="Diagnóstico del ordenamiento territorial ​"/>
        <s v="Seguimiento y evaluación a la implementación del POT"/>
        <s v="Construcción de mapa de actores e instancias de participación para la administración del territorio"/>
        <s v="Capacitación a la ciudadanía en alcances y usos de la información catastral para la administración del territorio"/>
        <s v="Análisis de la nueva base gravable y liquidación de impuestos"/>
        <s v="Análisis y propuestas de ajuste al Estatuto Tributario Municipal en IPU"/>
        <s v="Medidas para mejorar el recaudo del IPU"/>
        <s v="Declaratoria de propiedad a favor de la entidad territorial"/>
        <s v="Legalización de bienes de uso público"/>
        <s v="Cesión a título gratuito de bienes fiscales a particulares"/>
        <s v="Transferencia gratuita entre entidades públicas"/>
        <s v="Formulación y/o actualización de instrumentos de planificación de la Gestión del Riesgo de Desastres (GRD) - Cambio Climático (CC)"/>
        <s v="Insumos para desarrollo de Estudio Básico y detallados de Riesgos para el ordenamiento territorial"/>
        <s v="Gestión del Uso del Suelo desde la GRD - CC para el ordenamiento territorial_x000a_"/>
        <s v="Análisis y gestión de insumos catastrales para el ordenamiento ambiental territorial"/>
        <s v="Procesos de actualización catastral y su aplicación en la gestión ambiental "/>
        <s v="El catastro como herramienta para la identificación y gestión tensiones territoriales"/>
        <s v="Capital humano para el manejo y uso de la información catastral"/>
      </sharedItems>
    </cacheField>
    <cacheField name="DEPARTAMENTO" numFmtId="0">
      <sharedItems/>
    </cacheField>
    <cacheField name="Descripción negativa" numFmtId="0">
      <sharedItems longText="1"/>
    </cacheField>
    <cacheField name="Descripción positiva" numFmtId="0">
      <sharedItems longText="1"/>
    </cacheField>
    <cacheField name="rango hito" numFmtId="0">
      <sharedItems/>
    </cacheField>
    <cacheField name="rango dimension"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te" refreshedDate="45812.753204166664" createdVersion="8" refreshedVersion="8" minRefreshableVersion="3" recordCount="101" xr:uid="{9AE95BB9-5B15-4DAB-99EF-8810DE8A9C41}">
  <cacheSource type="worksheet">
    <worksheetSource ref="B1:Z102" sheet="Consolidacion"/>
  </cacheSource>
  <cacheFields count="25">
    <cacheField name="Dimensión" numFmtId="0">
      <sharedItems count="7">
        <s v="Gestión de la información para el OT y AT"/>
        <s v="Participación"/>
        <s v="Finanzas territoriales"/>
        <s v="Formalización de la propiedad"/>
        <s v="Gestión del riesgo de desastres"/>
        <s v="Gestión Ambiental"/>
        <s v="Institucional"/>
      </sharedItems>
    </cacheField>
    <cacheField name="Código criterio de calificación" numFmtId="0">
      <sharedItems/>
    </cacheField>
    <cacheField name="Por favor tómese unos minutos para reflexionar sobre las siguientes afirmaciones. Seleccione SI o NO según considere es la mejor opción" numFmtId="0">
      <sharedItems longText="1"/>
    </cacheField>
    <cacheField name="Calificable/No calificable" numFmtId="0">
      <sharedItems/>
    </cacheField>
    <cacheField name="Regla Puntaje SI" numFmtId="0">
      <sharedItems containsSemiMixedTypes="0" containsString="0" containsNumber="1" containsInteger="1" minValue="1" maxValue="1"/>
    </cacheField>
    <cacheField name="Regla Puntaje No" numFmtId="0">
      <sharedItems containsSemiMixedTypes="0" containsString="0" containsNumber="1" containsInteger="1" minValue="0" maxValue="0"/>
    </cacheField>
    <cacheField name="Evaluacion" numFmtId="0">
      <sharedItems containsSemiMixedTypes="0" containsString="0" containsNumber="1" containsInteger="1" minValue="0" maxValue="1" count="2">
        <n v="0"/>
        <n v="1" u="1"/>
      </sharedItems>
    </cacheField>
    <cacheField name="Peso del criterio de calificación" numFmtId="0">
      <sharedItems containsSemiMixedTypes="0" containsString="0" containsNumber="1" minValue="0" maxValue="1"/>
    </cacheField>
    <cacheField name="Linea Base" numFmtId="0">
      <sharedItems containsSemiMixedTypes="0" containsString="0" containsNumber="1" containsInteger="1" minValue="0" maxValue="0"/>
    </cacheField>
    <cacheField name="Cambio" numFmtId="0">
      <sharedItems containsNonDate="0" containsString="0" containsBlank="1"/>
    </cacheField>
    <cacheField name="Valor pregunta Evaluacion" numFmtId="166">
      <sharedItems containsNonDate="0" containsString="0" containsBlank="1"/>
    </cacheField>
    <cacheField name="Valor Pregunta Linea base" numFmtId="2">
      <sharedItems containsNonDate="0" containsString="0" containsBlank="1"/>
    </cacheField>
    <cacheField name="Valor Indicacor Evaluacion" numFmtId="0">
      <sharedItems containsNonDate="0" containsString="0" containsBlank="1"/>
    </cacheField>
    <cacheField name="Valor indicador Linea base" numFmtId="0">
      <sharedItems containsSemiMixedTypes="0" containsString="0" containsNumber="1" minValue="0" maxValue="1" count="18">
        <n v="0"/>
        <n v="0.45000000000000007" u="1"/>
        <n v="0.2" u="1"/>
        <n v="0.4" u="1"/>
        <n v="0.30000000000000004" u="1"/>
        <n v="0.65" u="1"/>
        <n v="0.7" u="1"/>
        <n v="0.8" u="1"/>
        <n v="0.5" u="1"/>
        <n v="0.15" u="1"/>
        <n v="0.48" u="1"/>
        <n v="0.6" u="1"/>
        <n v="1" u="1"/>
        <n v="0.38" u="1"/>
        <n v="0.78" u="1"/>
        <n v="0.60000000000000009" u="1"/>
        <n v="0.3" u="1"/>
        <n v="0.85" u="1"/>
      </sharedItems>
    </cacheField>
    <cacheField name="Resultado Dimension" numFmtId="0">
      <sharedItems containsSemiMixedTypes="0" containsString="0" containsNumber="1" minValue="0" maxValue="1" count="12">
        <n v="0"/>
        <n v="0.41724137931034477" u="1"/>
        <n v="0.5" u="1"/>
        <n v="0.27333333333333332" u="1"/>
        <n v="0.41250000000000026" u="1"/>
        <n v="0.57764705882352962" u="1"/>
        <n v="0.4" u="1"/>
        <n v="0.36666666666666681" u="1"/>
        <n v="0.56551724137931025" u="1"/>
        <n v="1" u="1"/>
        <n v="0.375" u="1"/>
        <n v="0.64583333333333315" u="1"/>
      </sharedItems>
    </cacheField>
    <cacheField name="Resultado Dimension Linea Base" numFmtId="0">
      <sharedItems containsNonDate="0" containsString="0" containsBlank="1"/>
    </cacheField>
    <cacheField name="MUNICIPIO" numFmtId="0">
      <sharedItems containsSemiMixedTypes="0" containsString="0" containsNumber="1" containsInteger="1" minValue="0" maxValue="0"/>
    </cacheField>
    <cacheField name="´PROFESIONAL" numFmtId="0">
      <sharedItems containsSemiMixedTypes="0" containsString="0" containsNumber="1" containsInteger="1" minValue="0" maxValue="0"/>
    </cacheField>
    <cacheField name="Criterio de calificación" numFmtId="0">
      <sharedItems/>
    </cacheField>
    <cacheField name="INDICADOR" numFmtId="0">
      <sharedItems count="24">
        <s v="Capacidades técnicas del talento humano disponible en la administración municipal"/>
        <s v="Procesos para la consulta, uso, producción y disposición de la información territorial"/>
        <s v="Existencia, disponibilidad y apropiación de procesos relacionados con la participación ciudadana en el OT y AT"/>
        <s v="Gestión de información: uso, consulta y análisis de la información catastral y territorial, para la mejora de procesos relacionados con el CM, el OT y la AT"/>
        <s v="Disponibilidad, caracterización, uso e implementación de estándares de la información territorial para OT y AT"/>
        <s v="Insumos catastrales para el Ordenamiento Territorial"/>
        <s v="Diagnóstico del ordenamiento territorial ​"/>
        <s v="Seguimiento y evaluación a la implementación del POT"/>
        <s v="Construcción de mapa de actores e instancias de participación para la administración del territorio"/>
        <s v="Capacitación a la ciudadanía en alcances y usos de la información catastral para la administración del territorio"/>
        <s v="Análisis de la nueva base gravable y liquidación de impuestos"/>
        <s v="Análisis y propuestas de ajuste al Estatuto Tributario Municipal en IPU"/>
        <s v="Medidas para mejorar el recaudo del IPU"/>
        <s v="Declaratoria de propiedad a favor de la entidad territorial"/>
        <s v="Legalización de bienes de uso público"/>
        <s v="Cesión a título gratuito de bienes fiscales a particulares"/>
        <s v="Transferencia gratuita entre entidades públicas"/>
        <s v="Formulación y/o actualización de instrumentos de planificación de la Gestión del Riesgo de Desastres (GRD) - Cambio Climático (CC)"/>
        <s v="Insumos para desarrollo de Estudio Básico y detallados de Riesgos para el ordenamiento territorial"/>
        <s v="Gestión del Uso del Suelo desde la GRD - CC para el ordenamiento territorial_x000a_"/>
        <s v="Análisis y gestión de insumos catastrales para el ordenamiento ambiental territorial"/>
        <s v="Procesos de actualización catastral y su aplicación en la gestión ambiental "/>
        <s v="El catastro como herramienta para la identificación y gestión tensiones territoriales"/>
        <s v="Capital humano para el manejo y uso de la información catastral"/>
      </sharedItems>
    </cacheField>
    <cacheField name="DEPARTAMENTO" numFmtId="0">
      <sharedItems containsSemiMixedTypes="0" containsString="0" containsNumber="1" containsInteger="1" minValue="0" maxValue="0"/>
    </cacheField>
    <cacheField name="Descripción negativa" numFmtId="0">
      <sharedItems count="107" longText="1">
        <s v="• El municipio no cuenta con funcionarios formados o capacitados en ordenamiento territorial, planeación, catastro para consultar y gestionar información territorial"/>
        <s v="• Los funcionarios de la actual administración no han recibido capacitación en el uso de software SIG, incluyendo su instalación, edición y consulta de información geográfica"/>
        <s v="• Los funcionarios de la actual administración no han recibido capacitación en el uso, análisis y aprovechamiento de datos e insumos catastrales para la toma de decisiones"/>
        <s v="• Los funcionarios de la actual administración no han sido capacitados para atender solicitudes ciudadanas (PQRSD) relacionadas con el acceso y uso de información territorial"/>
        <s v="• Los funcionarios de la actual administración no han recibido alguna capacitación sobre el estándar LADM"/>
        <s v="• Los funcionarios de la actual administración no tienen capacidades para generar, procesar y organizar información territorial (captura, edición, estructuración y publicación)"/>
        <s v="• El municipio no consulta o utiliza información territorial de fuentes externas (como Sentinel, Google Earth, SIAC, datos abiertos), o estos procesos no están documentados o apropiados"/>
        <s v="• El municipio no cuenta con un mecanismo para controlar y registrar versiones de la información territorial"/>
        <s v="• No existen procedimientos para la producción de información territorial documental, estadística o geográfica"/>
        <s v="• No existen mecanismos de participación ciudadana en temas de ordenamiento territorial, licenciamiento, estratificación, normas urbanas y gestión del riesgo, ya sea documentados o aplicados en la práctica"/>
        <s v="• El municipio no utiliza información territorial (como la catastral, de ordenamiento y determinantes regionales o nacionales) en procesos de planificación y administración del territorio"/>
        <s v="• El municipio no cuenta con procesos documentados sobre licenciamiento urbano, estratificación, normas urbanas y gestión de riesgos"/>
        <s v="• El municipio no cuenta con procesos documentados para el uso de información territorial (ordenamiento, catastro, determinantes regionales o nacionales) en la toma de decisiones administrativas"/>
        <s v="• El municipio no dispone y utiliza información catastral multipropósito generada bajo el estándar LADM"/>
        <s v="• El municipio no ha implementado o migrado la información del POT al modelo de datos LADM-COL-POT"/>
        <s v="• El municipio no cuenta con cartografía básica al menos a escala 1:2.000 para zonas urbanas y 1:10.000 para zonas rurales"/>
        <s v="• El municipio no dispone de ortoimágenes actualizadas de su territorio"/>
        <s v="• El municipio no cuenta con planos de calificación agrológica y de usos potenciales del suelo"/>
        <s v="• El municipio no cuenta con la cartografía digital que respalda su instrumento de ordenamiento territorial"/>
        <s v="• El municipio no cuenta con una caracterización territorial actualizada (no mayor a 5 años) que incluya los usos del suelo definidos por determinantes de normas de superior jerarquía"/>
        <s v="• Los funcionarios no han recibido capacitación para la revisión y el ajuste del instrumento de ordenamiento territorial"/>
        <s v="• El municipio no cuenta con información georreferenciada que permita identificar conflictos en el uso del suelo"/>
        <s v="• El municipio no cuenta con un diagnóstico de la estructura predial y de la ocupación actual del territorio"/>
        <s v="• El municipio no cuenta con un inventario georreferenciado y actualizado (de los últimos 5 años) de los equipamientos y la infraestructura vial"/>
        <s v="• El municipio no cuenta con un sistema organizado para el seguimiento y evaluación del programa de ejecución del POT"/>
        <s v="• La información catastral (predial) no está incorporada en el expediente municipal"/>
        <s v="• La información geográfica digital del POT vigente no está incorporada en el expediente municipal"/>
        <s v="• El expediente municipal no incorpora el instrumento de ordenamiento territorial en formato digital"/>
        <s v="• El municipio no utiliza información catastral para elaborar los informes anuales de seguimiento y evaluación del POT"/>
        <s v="• El municipio no cuenta con un directorio de actores sociales e institucionales discriminado por veredas con los datos de nombre, contacto y ubicación de los mismos"/>
        <s v="• El municipio no tiene identificado el nivel de incidencia y vinculación de los actores sociales e institucionales en las instancias de participación para la administración del territorio?"/>
        <s v="• Durante los últimos dos (2) años el municipio no ha realizado capacitaciones a las juntas de acción comunal, ciudadanía organizada y población en general  sobre alcance y uso del catastro multipropósito para la administración del territorio?"/>
        <s v="• El municipio no cuenta con material pedagógico y con lenguaje claro para el desarrollo de capacitaciones a la ciudadanía en materia de alcance y uso del catastro multipropósito para la administración del territorio"/>
        <s v="• El municipio no cuenta con un programa o aplicación para proyectar la liquidación del ipu a partir de una actualización catastral"/>
        <s v="• El municipio no identifica correctamente los predios exentos y excluidos de IPU"/>
        <s v="• El municipio no tiene programado en la liquidación del IPU el cálculo de la liquidación del IPU con los límites de crecimiento del IPU por predio tras una actualización catastral, según la normativa vigente"/>
        <s v="• El municipio no cuenta con una revisión del estatuto tributario municipal, en el capítulo del IPU y otras tasas relacionadas con el avalúo catastral o el ipu, que incluya un análisis del esquema tarifario con un criterio diferencial y progresivo"/>
        <s v="• El Estatuto Tributario municipal, en el capítulo del IPU no cuenta con un tratamiento preferencial para las áreas relacionadas con las determinantes del ordenamiento territorial en áreas ambientalmente protegidas, áreas de riesgo, patrimonio cultural"/>
        <s v="• El municipio no cuenta con un programa o aplicación para proyectar la liquidación del IPU tras un ajuste en sus tarifas en el estatuto tributario municipal"/>
        <s v="• Los funcionarios de la actual administración no han recibido capacitación en temas relacionados con el uso de la información catastral para el IPU y la gestión de su cartera"/>
        <s v="• El municipio no tiene claridad para usar integralmente las variables &quot;condición de propiedad, nombre, destino económico y uso&quot; de la base catastral en el análisis de la cartera de IPU"/>
        <s v="• El municipio no conoce sobre cuántos predios en área urbana no tienen tradición de propiedad privada"/>
        <s v="• Los bienes destinados para la prestación del servicio de salud y educación no tienen identificación de folio de matrícula inmobiliaria, dirección, número predial y avalúo"/>
        <s v="• El municipio no tiene identificados todos y cada uno de los predios de su propiedad"/>
        <s v="• El municipio no tiene establecido el procedimiento necesario para la incorporación de los bienes fiscales a favor del municipio"/>
        <s v="• El municipio no ha expedido en los últimos 5 años algún acto administrativo de declaración de baldío y transformación como bien fiscal sobre algún predio"/>
        <s v="• No se encuentran identificados jurídica y catastralmente todos los bienes de uso público"/>
        <s v="• Las vías terciarias no se encuentran legalizadas a favor del municipio"/>
        <s v="• Los funcionarios de la actual administración no han recibido alguna capacitación sobre legalización de bienes de uso público"/>
        <s v="• El municipio no cuenta con un procedimiento para la legalización de bienes de uso público"/>
        <s v="• No se tienen identificadas con georreferenciación las zonas insalubres en el territorio"/>
        <s v="• El municipio no cuenta con un procedimiento para la cesión a título gratuito de bienes fiscales a particulares"/>
        <s v="• El municipio no cuenta con información sobre predios baldíos urbanos o a nombre del municipio que se encuentren ocupados por terceros que puedan ser objeto de cesión a título gratuito"/>
        <s v="• El municipio no cuenta con una identificación de los predios baldíos urbanos o a nombre municipio que deberían transferirse a otras entidades públicas o viceversa"/>
        <s v="• El municipio no cuenta con un procedimiento para transferencia gratuita entre entidades públicas"/>
        <s v="• El municipio no ha expedido actos administrativos de cesión a título gratuito a favor de entidades públicas"/>
        <s v="• No se han realizado ajustes o actualizaciones al plan municipal de GRD o la estrategia municipal de respuesta a emergencias (EMRE)"/>
        <s v="• No se cuenta con información  de viviendas y predios localizados en zonas de amenazas  naturales (hidrometereológicas, hidroclimáticas cambio climático (cc) - variabilidad climática (vc), geológicas), socio -naturales y antrópicas"/>
        <s v="• No se tiene identificada la infraestructura vial y de servicios públicos al interior de zonas de amenaza amenazas naturales (hidrometereológicas, hidroclimáticas cc- vc,geológicas), socio -naturales y antrópicas"/>
        <s v="• El municipio no tiene identificados con precisión los equipamientos colectivos ubicados en zonas de amenaza,  amenazas  naturales (hidrometereológicas, hidroclimáticas cc- vc,geológicas), socio -naturales y antrópicas"/>
        <s v="• El municipio no cuenta con una identificación de las tipologías constructivas de las viviendas y equipamientos colectivos  y espacio público localizados en zonas de  amenazas  naturales (hidrometereológicas, hidroclimáticas cc- vc,geológicas), socio-naturales y antrópicas"/>
        <s v="• El municipio no cuenta con una identificación del uso del suelo actual en las zonas de amenaza naturales (hidrometereológicas, hidroclimáticas cc- vc,geológicas), socio -naturales y antrópicas"/>
        <s v="• El municipio no ha cuantificado y/o estimado el valor económico los predios o viviendas localizados en zonas de amenaza"/>
        <s v="• El municipio no ha cuantificado y/o estimado el valor económico a infraestuctura vial o de servicios públicos  localizados en zonas de amenaza"/>
        <s v="• El municipio no ha cuantificado y/o estimado el valor económico de los equipamientos colectivos  y espacio público localizados en zonas de amenaza"/>
        <s v="• Los funcionarios de la administración actual no han recibido capacitación en identificación, análisis y evaluación  amenazas  naturales, política de grd - cc, sistemas de información geográficos y actualización instrumentos de planeación de GRD"/>
        <s v="• El municipio no cuenta con el estudio básico de riesgo para fenómenos de inundación, avenida torrencial y movimientos en masa"/>
        <s v="• El municipio no cuenta con información alfanumérica y cartográfica predial con características y tipologías  de construcciones, viviendas,  sistemas viales, de servicios públicos y equipamientos comunitarios para el municipio"/>
        <s v="• El municipio no dispone de información técnica primaria o secundaria de la categorización de amenazas naturales (mapas amenaza por remoción en masa, avenida torrencial o inundación) según el decreto 1807 (escalas como mínimo 1:5.000 urbano y 1:25.000 rural) en el territorio"/>
        <s v="• El municipio no cuenta con puntos de control topográficos o geodésicos e imágenes de satelíte y/o ortoimagenes o sensores remoto o modelos digitales de terreno mdt a diferente escala para zona urbana y zona rural"/>
        <s v="• El municipio no dispone de mapas de categorización de amenazas, vulnerabilidad y riesgos en el pot vigente"/>
        <s v="• El municipio no cuenta con información georeferenciada de los usos de suelos en áreas con amenaza o riesgo definidas en el pot vigente"/>
        <s v="• El municipio no tiene información de cartografia social que indentifique áreas de amenaza o riesgo"/>
        <s v="• El municipio no cuenta con información de nuevas zonas de amenaza o riesgo, en las que se identifiquen elementos expuestos y vulnerabilidad (física, económica, social) a partir de la información catastral"/>
        <s v="• El municipio no tienen identificadas las áreas con conflictos de uso en zonas de riesgo no mitigable (suelos de protección)"/>
        <s v="• El municipio no  cuenta con información cartográfica actualizada de  las áreas de especial interés ambiental, territorios indígenas o étnicos, en la que se identifique zonas de riesgo o amenaza en dichas áreas"/>
        <s v="• El municipio no tiene cartografía actualizada a nivel predial que integre los usos actuales catastrales y los definidos o establecidos por el pot vigente para las zonas de amenaza o riesgo identificadas"/>
        <s v="• El municipio no cuenta con un inventario de asentamientos que caracterice los predios, viviendas, hogares e infraestructura o espacio público y equipamientos, en zonas de alto riesgo no mitigable"/>
        <s v="• El municipio no tienen identificados predios sin desarrollar que puedan constituirse como zonas de reservas de tierra para adelantar procesos de reasentamiento"/>
        <s v="• El municipio no tienen identificadas las áreas donde se desarrollan actividades industriales, ganaderas, forestales"/>
        <s v="• El municipio no ha identificado la presencia de alguna de las clasificaciones incluidas en las áreas de especial interés ambiental (AEIA) dentro de su territorio, según la Resolución 1608 de 2021"/>
        <s v="• Los funcionarios de la actual administración no han recibido capacitaciones o acceso a espacios de apoyo para la consulta de la información relacionada con las determinantes ambientales"/>
        <s v="• El municipio no tiene actualizadas sus determinantes ambientales"/>
        <s v="• Las determinantes ambientales del municipio no están espacializadas y están disponibles para ser consultadas"/>
        <s v="• El municipio no ha identificado geográficamente los elementos que componen su estructura ecológica principal"/>
        <s v="• El municipio no ha identificado los predios o asentamientos ubicados dentro de las áreas de especial interés ambiental (AEIA)"/>
        <s v="• El municipio no ha identificado los procesos de ordenamiento ambiental del territorio que incluyan POMCA, POMIUAC, planes de manejo de áreas SINAP y planes de manejo de humedales, entre otros_x000a_"/>
        <s v="• El municipio no considera la zonificación ambiental en sus decisiones territoriales, en el marco del plan de zonificación ambiental participativa de las subregiones PDET"/>
        <s v="• El municipio no tiene identificadas los territorios con procesos de conservación como reservas naturales y áreas protegidas en su territorio, incluyendo refugios de vida silvestre, reservas de la biosfera, recursos genéticos, estrategias de pago por servicios ambientales, estrategias de reducción de emisiones de gases de efecto invernadero (RED++), estrategias de reducción de las emisiones debidas a la deforestación y la degradación de los bosques (REDD+), otras medidas efectivas de conservación basadas en áreas (OMEC), acuerdos de conservación, de protección y/o uso sostenible, predios de conservación del recurso hídrico u otra"/>
        <s v="• El municipio no ha identificado zonas de reserva campesina, zonas de interés de desarrollo rural y económico (ZIDRES), territorios campesinos agroalimentarios - TECAM, dentro de su territorio (art 359 PND - Decreto 780 de 2024)"/>
        <s v="• El municipio no utiliza los insumos y productos generados por la gestión catastral para tomar decisiones en el ordenamiento ambiental del territorio"/>
        <s v="• El municipio no realiza el registro y seguimiento a los procesos de reconversión productiva dentro de su territorio"/>
        <s v="• El municipio no tiene conocimiento de la cifra actualizada de deforestación en su municipio o NO sabe si está ubicado dentro de los núcleos de desarrollo forestal y de la biodiversidad en el país - NDFYB"/>
        <s v="• El municipio no ha realizado acciones o implementado sistemas de monitoreo territorial para fortalecer el control y seguimiento de la deforestación en áreas clave, utilizando herramientas del catastro multipropósito en línea con los objetivos de la línea de acción 4 del Conpes 4021"/>
        <s v="• El municipio no ha identificado áreas con conflictos o tensiones recurrentes y concurrentes, y problemáticas de uso del suelo"/>
        <s v="• Los funcionarios municipales han recibido capacitaciones o espacios de apoyo para abordar los temas ambientales, incluyendo la dimensión ambiental del ordenamiento territorial"/>
        <s v="• El municipio no conoce y participa activamente en las instancias de coordinación, gestión y toma de decisiones interinstitucionales en temas ambientales"/>
        <s v="• El municipio no cuenta con una persona  con perfil especializado para el manejo de información catastral en la secretaría de planeación"/>
        <s v="• El municipio no cuenta con una persona con perfil especializado para el manejo de información catastral en la secretaría de hacienda"/>
        <s v="• El municipio no cuenta con una persona designada para consultar y gestionar la información catastral"/>
        <s v="• El municipio no cuenta con una instancia formal en la que se discutan los procesos y usos del catastro"/>
        <s v="• El municipio no consulta y utiliza información territorial de fuentes externas (como sentinel, google earth, siac, datos abiertos), y estos procesos no están documentados o apropiados" u="1"/>
        <s v="• El municipio no identifica correctamente los predios exentos y excluidos de ipu? " u="1"/>
        <s v="• El municipio no cuenta con información de nuevas zonas de amenaza o riesgo, en las que se identifiquen elementos expuestos  y vulnerabilidad (física, económica, social) a partir de la información catastral" u="1"/>
        <s v="• El municipio no cuenta con un inventario de asentamientos que caracterice los predios, viviendas, hogares,  e infraestructura o espacio público y equipamientos, en zonas de alto riesgo no mitigable" u="1"/>
        <s v="• Las determinantes ambientales del municipio no están espacializadas y estan disponibles para ser consultadas" u="1"/>
        <s v="• El municipio no tiene conocimiento de la cifra actualizada de deforestación en su municipio? o  ¿sabe si está ubicado dentro de los núcleos de desarrollo forestal y de la biodiversidad en el país - NDFYB" u="1"/>
      </sharedItems>
    </cacheField>
    <cacheField name="Descripción positiva" numFmtId="0">
      <sharedItems longText="1"/>
    </cacheField>
    <cacheField name="rango hito" numFmtId="0">
      <sharedItems/>
    </cacheField>
    <cacheField name="rango dimension" numFmtId="0">
      <sharedItems count="4">
        <s v="Nivel bajo"/>
        <s v="Nivel medio alto" u="1"/>
        <s v="Nivel medio" u="1"/>
        <s v="Nivel alto" u="1"/>
      </sharedItems>
    </cacheField>
  </cacheFields>
  <extLst>
    <ext xmlns:x14="http://schemas.microsoft.com/office/spreadsheetml/2009/9/main" uri="{725AE2AE-9491-48be-B2B4-4EB974FC3084}">
      <x14:pivotCacheDefinition pivotCacheId="1002774860"/>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te" refreshedDate="45819.742708912039" createdVersion="8" refreshedVersion="8" minRefreshableVersion="3" recordCount="42" xr:uid="{0EC3E5E8-E433-4C38-8649-FE04050E9106}">
  <cacheSource type="worksheet">
    <worksheetSource ref="A9:L50" sheet="Definicion productos"/>
  </cacheSource>
  <cacheFields count="12">
    <cacheField name="Dimensión" numFmtId="0">
      <sharedItems containsBlank="1" count="7">
        <s v="Finanzas _x000a_territoriales"/>
        <m/>
        <s v="Formalización de la propiedad"/>
        <s v="Gestión ambiental"/>
        <s v="Gestión del riesgo de desastres"/>
        <s v="GESTIÓN Y USO DE INFORMACIÓN PARA EL ORDENAMIENTO Y LA ADMINISTRACIÓN DEL TERRITORIO"/>
        <s v="Participación"/>
      </sharedItems>
    </cacheField>
    <cacheField name="Código hito" numFmtId="0">
      <sharedItems containsBlank="1" count="24">
        <s v="F.1"/>
        <s v="F.2"/>
        <s v="F.3"/>
        <m/>
        <s v="FP.1"/>
        <s v="FP.2"/>
        <s v="FP.3"/>
        <s v="FP.4"/>
        <s v="AMB.1"/>
        <s v="AMB.3"/>
        <s v="AMB.2"/>
        <s v="GRD.1"/>
        <s v="GRD.3"/>
        <s v="GRD.2"/>
        <s v="CTH.1"/>
        <s v="PGI.1"/>
        <s v="PGI.2"/>
        <s v="PGI.3"/>
        <s v="UI.1"/>
        <s v="OT.1"/>
        <s v="OT.2"/>
        <s v="OT. 3"/>
        <s v="P.2"/>
        <s v="P.1"/>
      </sharedItems>
    </cacheField>
    <cacheField name="Hito" numFmtId="0">
      <sharedItems containsBlank="1" count="25">
        <s v="Análisis de la nueva base gravable y liquidación de impuestos"/>
        <s v="Análisis y propuestas de ajuste al Estatuto Tributario Municipal en IPU"/>
        <s v="Medidas para mejorar el recaudo del IPU"/>
        <m/>
        <s v="Declaratoria de propiedad a favor de la entidad territorial"/>
        <s v="Legalización de bienes de uso público"/>
        <s v="Cesión a título gratuito de bienes fiscales a particulares"/>
        <s v="Transferencia gratuita entre entidades públicas"/>
        <s v="Análisis y gestión de insumos catastrales para el ordenamiento ambiental territorial"/>
        <s v="El catastro como herramienta para la identificación y gestión tensiones territoriales"/>
        <s v="Procesos de actualización catastral y su aplicación en la gestión ambiental "/>
        <s v="Formulación y/o actualización de instrumentos de planificación de la Gestión_x000a_del Riesgo de Desastres (GRD) - Cambio Climático (CC)"/>
        <s v="Gestión del Uso del Suelo desde la GRD - CC para el ordenamiento territorial_x000a_"/>
        <s v="Insumos para desarrollo de Estudio Básico y detallados de Riesgos para el ordenamiento territorial"/>
        <s v="Capacidades técnicas del talento humano disponible en la administración municipal"/>
        <s v="Procesos para la consulta, uso, producción y disposición de la información territorial"/>
        <s v="Existencia, disponibilidad y apropiación de procesos relacionados con la participación ciudadana en el OT y AT"/>
        <s v="Gestión de información: uso, consulta y análisis de la información catastral y territorial, para la mejora de procesos relacionados con el CM, el OT y la AT"/>
        <s v="Disponibilidad, caracterización, uso e implementación de estándares de la información territorial para OT y AT"/>
        <s v="Insumos catastrales para el Ordenamiento Territorial"/>
        <s v="Diagnóstico del ordenamiento territorial ​"/>
        <s v="Seguimiento y evaluación a la implementación del POT"/>
        <s v="Capacitación a la ciudadanía en alcances y usos de la información catastral para la administración del territorio"/>
        <s v="Cartilla para ciudadanía en materia de usos de la información catastral para la AT"/>
        <s v="Construcción de mapa de actores e instancias de participación para la administración del territorio"/>
      </sharedItems>
    </cacheField>
    <cacheField name="Peso del hito" numFmtId="167">
      <sharedItems containsString="0" containsBlank="1" containsNumber="1" minValue="3.4482758620689655E-2" maxValue="0.52941176470588236"/>
    </cacheField>
    <cacheField name="Calificacion" numFmtId="9">
      <sharedItems containsString="0" containsBlank="1" containsNumber="1" containsInteger="1" minValue="0" maxValue="0"/>
    </cacheField>
    <cacheField name="Rango" numFmtId="0">
      <sharedItems containsBlank="1" count="2">
        <s v="Nivel bajo"/>
        <m/>
      </sharedItems>
    </cacheField>
    <cacheField name="Orden de prioridad del hito (1 mas alto)" numFmtId="0">
      <sharedItems containsString="0" containsBlank="1" containsNumber="1" containsInteger="1" minValue="1" maxValue="8" count="9">
        <n v="1"/>
        <n v="2"/>
        <n v="3"/>
        <m/>
        <n v="4"/>
        <n v="6"/>
        <n v="8"/>
        <n v="5"/>
        <n v="7"/>
      </sharedItems>
    </cacheField>
    <cacheField name="Código producto" numFmtId="0">
      <sharedItems containsBlank="1"/>
    </cacheField>
    <cacheField name="Producto de acompañamiento" numFmtId="0">
      <sharedItems containsBlank="1" count="37" longText="1">
        <s v="Documento de informe sobre efectos estimados de actualización catastral en la liquidación del IPU "/>
        <s v="Al menos una (1) sesión con el Concejo Municipal para explicar la importancia de ajuste de ETM con criterios de progresividad_x000a_"/>
        <s v="Documento de análisis y posibles ajustes al capítulo del IPU del estatuto Tributario Municipal"/>
        <s v="Capacitación a funcionarios en temas de gestión tributaria del IPU haciendo uso del catastro"/>
        <m/>
        <s v="Base de datos de bienes destinados a la educación, salud, bienes urbanos fiscales y bienes de uso público a partir de información catastral y registral disponible."/>
        <s v="Documento socializado al municipio del procedimiento de: transformación de bienes baldíos urbanos a bienes fiscales. "/>
        <s v="Documento socializado al municipio del procedimiento de: legalización de bienes de uso público"/>
        <s v="Capacitación de los procedimientos relacionados con legalización de bienes de uso público."/>
        <s v="Documento del procedimiento de: cesión gratuita de bienes fiscales a particulares"/>
        <s v="Documento del procedimiento de: transferencia gratuita entre entidades públicas."/>
        <s v="Documento de Diagnostico/Análisis Ambiental del Municipio que identifique  y georreferencie las determinantes ambientales y la AEIA existentes en su jurisdicción._x000a_"/>
        <s v="Capacitación sobre uso de información ambiental: Formación sobre análisis y consulta de datos ambientales disponibles."/>
        <s v="Base de datos de las áreas de carácter especial o con fines de conservación dentro del municipio georreferenciadas.*_x000a_(que incluya TECAM, ZRC, ZIDRES)_x000a_"/>
        <s v="Capacitación sobre uso de la información catastral en decisiones sobre el ordenamiento ambiental territorial: Formación sobre la integración del catastro en el ordenamiento ambiental."/>
        <s v="Capacitación sobre el SINA,  politicas ambientales relevantes, SIAC y sus principales sistemas de informaciónl (SMByC, SiB, RUNAP, SIATAC, etc.) Estrategias para la Conservación Ambiental y Mitigación de la Deforestación. Articulación de las Autoridades Ambientales en la Planificación Territorial."/>
        <s v="Documento de análisis de conflictos o tensiones recurrentes y concurrentes, y problemáticas de uso del suelo: Identificación y evaluación de conflictos socioambientales relacionados con el uso del suelo."/>
        <s v="Base de datos construida con el cruce entre la malla predial resultante del CM, y las AEIA y áreas de carácter especial identificadas._x000a_"/>
        <s v="Listado de los instrumentos de planificación y ordenamiento del territorio desarrollados/implementados en el municipio (Incluye Planes de Manejo de áreas protegidas y de ecosistemas estratégicos)"/>
        <s v="Documento técnico de caracterización de elementos expuestos e identificación de daños y pérdidas potenciales en los escenarios de amenaza o riesgo, como insumo para la formulación y/o actualización del Plan Municipal de Gestión del Riesgo de Desastres PMGRD._x000a_"/>
        <s v="Capacitación en GRD, CC, instrumentos de planificación (Actualización Plan Municipal de Gestión del Riesgo de Desastres e incorporación de la gestión del riesgo en el ordenamiento territorial) y sistemas de información geográfica para la GRD"/>
        <s v="Documento de caracterización de la GRD - CC en el Modelo de Ocupación Territorial del Ordenamiento Territorial"/>
        <s v="Documento de identificación y caracterización de insumos y productos del catastro multipropósito que aportan  para elaboración de estudios básicos y detallados de Riesgo "/>
        <s v="Capacitación que comprende:_x000a_1. Consulta y uso de información geográfica._x000a_2. Acceso y uso de información geográfica territorial._x000a_3. Acceso y uso de información catastral multipropósito. _x000a_"/>
        <s v="Identificación de mejoras aplicables a los procesos de la administración municipal, a partir de la gestión de la información territorial y propuesta de mejora y documentación de un proceso, en donde se apliquen técnicas, herramientas e instrumentos de gestión de información territorial"/>
        <s v="Documento y presentación (PPT) con orientaciones y flujogramas para el funcionamiento de los comités de participación ciudadana relacionados con OT y AT."/>
        <s v="Documento explicativo con los responsables de proveer información territorial, la manera de accederla y recomendaciones para su utilización para la toma de decisiones."/>
        <s v="Documento con proposición de mejoras para la optimización de un proceso seleccionado por el municipio."/>
        <s v="Propuesta de ruta de trabajo para interoperabilidad entre CM y POT._x000a_"/>
        <s v="Informe de migración de la formulación del POT y Base de datos LADM_COL-POT con información del POT vigente del municipio"/>
        <s v="Alistamiento de cartografía disponible para el proceso de planificación del ordenamiento territorial que indique las escalas, los sistemas de referencia, resolucion, en general toda la cartografía con sus characteristicas."/>
        <s v="Capacitación sobre las etapas del proceso de planificación del ordenamiento territorial y la revisión y modificación del instrumento de ordenamiento territorial_x000a_"/>
        <s v="Talleres sobre el uso de la información catastral en la etapa de diagnóstico del proceso de planificación del ordenamiento territorial para la caracterización  territorial que incluye: la determinación de los conflictos de uso del suelo en el municipio, la caracterización y análisis de la estructura predial, la identificación y análisis de la ocupación del territorio, el alistamiento y caracterización de equipamientos e infraestructura de transporte, e, identificación de conflictos en contexto de prevalencias de determinantes de ordenamiento territorial."/>
        <s v="Capacitación y talleres sobre etapa de seguimiento y evaluación del POT y conformación del expediente municipal"/>
        <s v="Capacitación a ciudadanía en alcances y usos del CM para la AT_x000a__x000a_"/>
        <s v="Cartilla para ciudadanía en materia de usos de la información catastral para la AT"/>
        <s v="Mapa de actores e instancias de participación para la administración del territorio del municipio"/>
      </sharedItems>
    </cacheField>
    <cacheField name="Entregable" numFmtId="0">
      <sharedItems containsBlank="1"/>
    </cacheField>
    <cacheField name="Tiempo que tarda la implementación del producto" numFmtId="0">
      <sharedItems containsBlank="1"/>
    </cacheField>
    <cacheField name="Producto Predeceso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
  <r>
    <s v="CTH.1"/>
    <x v="0"/>
    <s v="CTH.1.01"/>
    <s v="¿El municipio cuenta con funcionarios formados o capacitados en ordenamiento territorial, planeación, catastro para consultar y gestionar información territorial?"/>
    <s v="Calificable"/>
    <n v="1"/>
    <n v="0"/>
    <n v="1"/>
    <n v="0.2"/>
    <n v="0.2"/>
    <m/>
    <m/>
    <m/>
    <m/>
    <n v="0.45000000000000007"/>
    <n v="0.41724137931034477"/>
    <m/>
    <s v="CUÍTIVA"/>
    <s v="Genny Caterine Laverde Ariza"/>
    <x v="0"/>
    <x v="0"/>
    <s v="BOYACÁ"/>
    <s v="• El municipio no cuenta con funcionarios formados o capacitados en ordenamiento territorial, planeación, catastro para consultar y gestionar información territorial"/>
    <s v="• El municipio cuenta con funcionarios formados o capacitados en ordenamiento territorial, planeación, catastro para consultar y gestionar información territorial"/>
    <s v="Nivel medio alto"/>
    <s v="Nivel medio alto"/>
  </r>
  <r>
    <s v="CTH.1"/>
    <x v="0"/>
    <s v="CTH.1.02"/>
    <s v="¿Los funcionarios de la actual administración han recibido capacitación en el uso de software SIG, incluyendo su instalación, edición y consulta de información geográfica?"/>
    <s v="Calificable"/>
    <n v="1"/>
    <n v="0"/>
    <n v="0"/>
    <n v="0.2"/>
    <n v="0"/>
    <m/>
    <m/>
    <m/>
    <m/>
    <n v="0.45000000000000007"/>
    <n v="0.41724137931034477"/>
    <m/>
    <s v="CUÍTIVA"/>
    <s v="Genny Caterine Laverde Ariza"/>
    <x v="0"/>
    <x v="0"/>
    <s v="BOYACÁ"/>
    <s v="• Los funcionarios de la actual administración no han recibido capacitación en el uso de software SIG, incluyendo su instalación, edición y consulta de información geográfica"/>
    <s v="• Los funcionarios de la actual administración han recibido capacitación en el uso de software SIG, incluyendo su instalación, edición y consulta de información geográfica"/>
    <s v="Nivel medio alto"/>
    <s v="Nivel medio alto"/>
  </r>
  <r>
    <s v="CTH.1"/>
    <x v="0"/>
    <s v="CTH.1.03"/>
    <s v="¿Los funcionarios de la actual administración han recibido capacitación en el uso, análisis y aprovechamiento de datos e insumos catastrales para la toma de decisiones?"/>
    <s v="Calificable"/>
    <n v="1"/>
    <n v="0"/>
    <n v="0"/>
    <n v="0.2"/>
    <n v="0"/>
    <m/>
    <m/>
    <m/>
    <m/>
    <n v="0.45000000000000007"/>
    <n v="0.41724137931034477"/>
    <m/>
    <s v="CUÍTIVA"/>
    <s v="Genny Caterine Laverde Ariza"/>
    <x v="0"/>
    <x v="0"/>
    <s v="BOYACÁ"/>
    <s v="• Los funcionarios de la actual administración no han recibido capacitación en el uso, análisis y aprovechamiento de datos e insumos catastrales para la toma de decisiones"/>
    <s v="• Los funcionarios de la actual administración han recibido capacitación en el uso, análisis y aprovechamiento de datos e insumos catastrales para la toma de decisiones"/>
    <s v="Nivel medio alto"/>
    <s v="Nivel medio alto"/>
  </r>
  <r>
    <s v="CTH.1"/>
    <x v="0"/>
    <s v="CTH.1.04"/>
    <s v="¿Los funcionarios de la actual administración han sido capacitados para atender solicitudes ciudadanas (PQRSD) relacionadas con el acceso y uso de información territorial?"/>
    <s v="Calificable"/>
    <n v="1"/>
    <n v="0"/>
    <n v="1"/>
    <n v="0.1"/>
    <n v="0.1"/>
    <m/>
    <m/>
    <m/>
    <m/>
    <n v="0.45000000000000007"/>
    <n v="0.41724137931034477"/>
    <m/>
    <s v="CUÍTIVA"/>
    <s v="Genny Caterine Laverde Ariza"/>
    <x v="0"/>
    <x v="0"/>
    <s v="BOYACÁ"/>
    <s v="• Los funcionarios de la actual administración no han sido capacitados para atender solicitudes ciudadanas (PQRSD) relacionadas con el acceso y uso de información territorial"/>
    <s v="• Los funcionarios de la actual administración  han sido capacitados para atender solicitudes ciudadanas (PQRSD) relacionadas con el acceso y uso de información territorial"/>
    <s v="Nivel medio alto"/>
    <s v="Nivel medio alto"/>
  </r>
  <r>
    <s v="CTH.1"/>
    <x v="0"/>
    <s v="CTH.1.05"/>
    <s v="¿Los funcionarios de la actual administración han recibido alguna capacitación sobre el estándar LADM?"/>
    <s v="Calificable"/>
    <n v="1"/>
    <n v="0"/>
    <n v="0"/>
    <n v="0.15"/>
    <n v="0"/>
    <m/>
    <m/>
    <m/>
    <m/>
    <n v="0.45000000000000007"/>
    <n v="0.41724137931034477"/>
    <m/>
    <s v="CUÍTIVA"/>
    <s v="Genny Caterine Laverde Ariza"/>
    <x v="0"/>
    <x v="0"/>
    <s v="BOYACÁ"/>
    <s v="• Los funcionarios de la actual administración no han recibido alguna capacitación sobre el estándar LADM"/>
    <s v="• Los funcionarios de la actual administración  han recibido alguna capacitación sobre el estándar LADM"/>
    <s v="Nivel medio alto"/>
    <s v="Nivel medio alto"/>
  </r>
  <r>
    <s v="CTH.1"/>
    <x v="0"/>
    <s v="CTH.1.06"/>
    <s v="¿Los funcionarios de la actual administración tienen capacidades para generar, procesar y organizar información territorial (captura, edición, estructuración y publicación)?"/>
    <s v="Calificable"/>
    <n v="1"/>
    <n v="0"/>
    <n v="1"/>
    <n v="0.15"/>
    <n v="0.15"/>
    <m/>
    <m/>
    <m/>
    <m/>
    <n v="0.45000000000000007"/>
    <n v="0.41724137931034477"/>
    <m/>
    <s v="CUÍTIVA"/>
    <s v="Genny Caterine Laverde Ariza"/>
    <x v="0"/>
    <x v="0"/>
    <s v="BOYACÁ"/>
    <s v="• Los funcionarios de la actual administración no tienen capacidades para generar, procesar y organizar información territorial (captura, edición, estructuración y publicación)"/>
    <s v="• Los funcionarios de la actual administración  tienen capacidades para generar, procesar y organizar información territorial (captura, edición, estructuración y publicación)"/>
    <s v="Nivel medio alto"/>
    <s v="Nivel medio alto"/>
  </r>
  <r>
    <s v="PGI.1"/>
    <x v="0"/>
    <s v="PGI.1.01"/>
    <s v="¿El municipio consulta y utiliza información territorial de fuentes externas (como Sentinel, Google Earth, SIAC, datos abiertos), y estos procesos están documentados o apropiados?"/>
    <s v="Calificable"/>
    <n v="1"/>
    <n v="0"/>
    <n v="0"/>
    <n v="0.4"/>
    <n v="0"/>
    <m/>
    <m/>
    <m/>
    <m/>
    <n v="0.2"/>
    <n v="0.41724137931034477"/>
    <m/>
    <s v="CUÍTIVA"/>
    <s v="Genny Caterine Laverde Ariza"/>
    <x v="1"/>
    <x v="1"/>
    <s v="BOYACÁ"/>
    <s v="• El municipio no consulta o utiliza información territorial de fuentes externas (como Sentinel, Google Earth, SIAC, datos abiertos), o estos procesos no están documentados o apropiados"/>
    <s v="• El municipio consulta y utiliza información territorial de fuentes externas (como Sentinel, Google Earth, SIAC, datos abiertos), y estos procesos están documentados o apropiados"/>
    <s v="Nivel medio"/>
    <s v="Nivel medio alto"/>
  </r>
  <r>
    <s v="PGI.1"/>
    <x v="0"/>
    <s v="PGI.1.02"/>
    <s v="¿El municipio cuenta con un mecanismo para controlar y registrar versiones de la información territorial?"/>
    <s v="Calificable"/>
    <n v="1"/>
    <n v="0"/>
    <n v="1"/>
    <n v="0.2"/>
    <n v="0.2"/>
    <m/>
    <m/>
    <m/>
    <m/>
    <n v="0.2"/>
    <n v="0.41724137931034477"/>
    <m/>
    <s v="CUÍTIVA"/>
    <s v="Genny Caterine Laverde Ariza"/>
    <x v="1"/>
    <x v="1"/>
    <s v="BOYACÁ"/>
    <s v="• El municipio no cuenta con un mecanismo para controlar y registrar versiones de la información territorial"/>
    <s v="• El municipio cuenta con un mecanismo para controlar y registrar versiones de la información territorial"/>
    <s v="Nivel medio"/>
    <s v="Nivel medio alto"/>
  </r>
  <r>
    <s v="PGI.1"/>
    <x v="0"/>
    <s v="PGI.1.03"/>
    <s v="¿Existen procedimientos para la producción de información territorial documental, estadística o geográfica?"/>
    <s v="Calificable"/>
    <n v="1"/>
    <n v="0"/>
    <n v="0"/>
    <n v="0.4"/>
    <n v="0"/>
    <m/>
    <m/>
    <m/>
    <m/>
    <n v="0.2"/>
    <n v="0.41724137931034477"/>
    <m/>
    <s v="CUÍTIVA"/>
    <s v="Genny Caterine Laverde Ariza"/>
    <x v="1"/>
    <x v="1"/>
    <s v="BOYACÁ"/>
    <s v="• No existen procedimientos para la producción de información territorial documental, estadística o geográfica"/>
    <s v="• En el municipio existen procedimientos para la producción de información territorial documental, estadística o geográfica"/>
    <s v="Nivel medio"/>
    <s v="Nivel medio alto"/>
  </r>
  <r>
    <s v="PGI.2"/>
    <x v="0"/>
    <s v="PGI.2.01"/>
    <s v="¿Existen mecanismos de participación ciudadana en temas de ordenamiento territorial, licenciamiento, estratificación, normas urbanas y gestión del riesgo, ya sea documentados o aplicados en la práctica?"/>
    <s v="Calificable"/>
    <n v="1"/>
    <n v="0"/>
    <n v="0"/>
    <n v="1"/>
    <n v="0"/>
    <m/>
    <m/>
    <m/>
    <m/>
    <n v="0"/>
    <n v="0.41724137931034477"/>
    <m/>
    <s v="CUÍTIVA"/>
    <s v="Genny Caterine Laverde Ariza"/>
    <x v="2"/>
    <x v="2"/>
    <s v="BOYACÁ"/>
    <s v="• No existen mecanismos de participación ciudadana en temas de ordenamiento territorial, licenciamiento, estratificación, normas urbanas y gestión del riesgo, ya sea documentados o aplicados en la práctica"/>
    <s v="• En el municipio existen mecanismos de participación ciudadana en temas de ordenamiento territorial, licenciamiento, estratificación, normas urbanas y gestión del riesgo, ya sea documentados o aplicados en la práctica"/>
    <s v="Nivel bajo"/>
    <s v="Nivel medio alto"/>
  </r>
  <r>
    <s v="PGI.3"/>
    <x v="0"/>
    <s v="PGI.3.01"/>
    <s v="¿El municipio utiliza información territorial (como la catastral, de ordenamiento y determinantes regionales o nacionales) en procesos de planificación y administración del territorio?"/>
    <s v="Calificable"/>
    <n v="1"/>
    <n v="0"/>
    <n v="1"/>
    <n v="0.4"/>
    <n v="0.4"/>
    <m/>
    <m/>
    <m/>
    <m/>
    <n v="0.4"/>
    <n v="0.41724137931034477"/>
    <m/>
    <s v="CUÍTIVA"/>
    <s v="Genny Caterine Laverde Ariza"/>
    <x v="3"/>
    <x v="3"/>
    <s v="BOYACÁ"/>
    <s v="• El municipio no utiliza información territorial (como la catastral, de ordenamiento y determinantes regionales o nacionales) en procesos de planificación y administración del territorio"/>
    <s v="• El municipio utiliza información territorial (como la catastral, de ordenamiento y determinantes regionales o nacionales) en procesos de planificación y administración del territorio"/>
    <s v="Nivel medio alto"/>
    <s v="Nivel medio alto"/>
  </r>
  <r>
    <s v="PGI.3"/>
    <x v="0"/>
    <s v="PGI.3.02"/>
    <s v="¿El municipio cuenta con procesos documentados sobre licenciamiento urbano, estratificación, normas urbanas y gestión de riesgos?"/>
    <s v="Calificable"/>
    <n v="1"/>
    <n v="0"/>
    <n v="0"/>
    <n v="0.3"/>
    <n v="0"/>
    <m/>
    <m/>
    <m/>
    <m/>
    <n v="0.4"/>
    <n v="0.41724137931034477"/>
    <m/>
    <s v="CUÍTIVA"/>
    <s v="Genny Caterine Laverde Ariza"/>
    <x v="3"/>
    <x v="3"/>
    <s v="BOYACÁ"/>
    <s v="• El municipio no cuenta con procesos documentados sobre licenciamiento urbano, estratificación, normas urbanas y gestión de riesgos"/>
    <s v="• El municipio cuenta con procesos documentados sobre licenciamiento urbano, estratificación, normas urbanas y gestión de riesgos"/>
    <s v="Nivel medio alto"/>
    <s v="Nivel medio alto"/>
  </r>
  <r>
    <s v="PGI.3"/>
    <x v="0"/>
    <s v="PGI.3.03"/>
    <s v="¿El municipio cuenta con procesos documentados para el uso de información territorial (ordenamiento, catastro, determinantes regionales o nacionales) en la toma de decisiones administrativas?"/>
    <s v="Calificable"/>
    <n v="1"/>
    <n v="0"/>
    <n v="0"/>
    <n v="0.3"/>
    <n v="0"/>
    <m/>
    <m/>
    <m/>
    <m/>
    <n v="0.4"/>
    <n v="0.41724137931034477"/>
    <m/>
    <s v="CUÍTIVA"/>
    <s v="Genny Caterine Laverde Ariza"/>
    <x v="3"/>
    <x v="3"/>
    <s v="BOYACÁ"/>
    <s v="• El municipio no cuenta con procesos documentados para el uso de información territorial (ordenamiento, catastro, determinantes regionales o nacionales) en la toma de decisiones administrativas"/>
    <s v="• El municipio cuenta con procesos documentados para el uso de información territorial (ordenamiento, catastro, determinantes regionales o nacionales) en la toma de decisiones administrativas"/>
    <s v="Nivel medio alto"/>
    <s v="Nivel medio alto"/>
  </r>
  <r>
    <s v="UI.1"/>
    <x v="0"/>
    <s v="UI.1.01"/>
    <s v="¿El municipio dispone y utiliza información catastral multipropósito generada bajo el estándar LADM?"/>
    <s v="Calificable"/>
    <n v="1"/>
    <n v="0"/>
    <n v="0"/>
    <n v="0.5"/>
    <n v="0"/>
    <m/>
    <m/>
    <m/>
    <m/>
    <n v="0"/>
    <n v="0.41724137931034477"/>
    <m/>
    <s v="CUÍTIVA"/>
    <s v="Genny Caterine Laverde Ariza"/>
    <x v="4"/>
    <x v="4"/>
    <s v="BOYACÁ"/>
    <s v="• El municipio no dispone y utiliza información catastral multipropósito generada bajo el estándar LADM"/>
    <s v="• El municipio dispone y utiliza información catastral multipropósito generada bajo el estándar LADM"/>
    <s v="Nivel bajo"/>
    <s v="Nivel medio alto"/>
  </r>
  <r>
    <s v="UI.1"/>
    <x v="0"/>
    <s v="UI.1.02"/>
    <s v="¿El municipio ha implementado o migrado la información del POT al modelo de datos LADM_COL-POT?"/>
    <s v="Calificable"/>
    <n v="1"/>
    <n v="0"/>
    <n v="0"/>
    <n v="0.5"/>
    <n v="0"/>
    <m/>
    <m/>
    <m/>
    <m/>
    <n v="0"/>
    <n v="0.41724137931034477"/>
    <m/>
    <s v="CUÍTIVA"/>
    <s v="Genny Caterine Laverde Ariza"/>
    <x v="4"/>
    <x v="4"/>
    <s v="BOYACÁ"/>
    <s v="• El municipio no ha implementado o migrado la información del POT al modelo de datos LADM-COL-POT"/>
    <s v="• El municipio ha implementado o migrado la información del POT al modelo de datos LADM-COL-POT"/>
    <s v="Nivel bajo"/>
    <s v="Nivel medio alto"/>
  </r>
  <r>
    <s v="OT.1"/>
    <x v="0"/>
    <s v="OT.1.01"/>
    <s v="¿El municipio cuenta con cartografía básica al menos a escala 1:2.000 para zonas urbanas y 1:10.000 para zonas rurales?"/>
    <s v="Calificable"/>
    <n v="1"/>
    <n v="0"/>
    <n v="0"/>
    <n v="0.35"/>
    <n v="0"/>
    <m/>
    <m/>
    <m/>
    <m/>
    <n v="0.30000000000000004"/>
    <n v="0.41724137931034477"/>
    <m/>
    <s v="CUÍTIVA"/>
    <s v="Genny Caterine Laverde Ariza"/>
    <x v="5"/>
    <x v="5"/>
    <s v="BOYACÁ"/>
    <s v="• El municipio no cuenta con cartografía básica al menos a escala 1:2.000 para zonas urbanas y 1:10.000 para zonas rurales"/>
    <s v="• El municipio cuenta con cartografía básica al menos a escala 1:2.000 para zonas urbanas y 1:10.000 para zonas rurales"/>
    <s v="Nivel medio"/>
    <s v="Nivel medio alto"/>
  </r>
  <r>
    <s v="OT.1"/>
    <x v="0"/>
    <s v="OT.1.02"/>
    <s v="¿El municipio dispone de ortoimágenes actualizadas de su territorio?"/>
    <s v="Calificable"/>
    <n v="1"/>
    <n v="0"/>
    <n v="0"/>
    <n v="0.05"/>
    <n v="0"/>
    <m/>
    <m/>
    <m/>
    <m/>
    <n v="0.30000000000000004"/>
    <n v="0.41724137931034477"/>
    <m/>
    <s v="CUÍTIVA"/>
    <s v="Genny Caterine Laverde Ariza"/>
    <x v="5"/>
    <x v="5"/>
    <s v="BOYACÁ"/>
    <s v="• El municipio no dispone de ortoimágenes actualizadas de su territorio"/>
    <s v="• El municipio dispone de ortoimágenes actualizadas de su territorio"/>
    <s v="Nivel medio"/>
    <s v="Nivel medio alto"/>
  </r>
  <r>
    <s v="OT.1"/>
    <x v="0"/>
    <s v="OT.1.03"/>
    <s v="¿El municipio cuenta con planos de calificación agrológica y de usos potenciales del suelo?"/>
    <s v="Calificable"/>
    <n v="1"/>
    <n v="0"/>
    <n v="0"/>
    <n v="0.3"/>
    <n v="0"/>
    <m/>
    <m/>
    <m/>
    <m/>
    <n v="0.30000000000000004"/>
    <n v="0.41724137931034477"/>
    <m/>
    <s v="CUÍTIVA"/>
    <s v="Genny Caterine Laverde Ariza"/>
    <x v="5"/>
    <x v="5"/>
    <s v="BOYACÁ"/>
    <s v="• El municipio no cuenta con planos de calificación agrológica y de usos potenciales del suelo"/>
    <s v="• El municipio cuenta con planos de calificación agrológica y de usos potenciales del suelo"/>
    <s v="Nivel medio"/>
    <s v="Nivel medio alto"/>
  </r>
  <r>
    <s v="OT.1"/>
    <x v="0"/>
    <s v="OT.1.04"/>
    <s v="¿El municipio cuenta con la cartografía digital que respalda su instrumento de ordenamiento territorial?"/>
    <s v="Calificable"/>
    <n v="1"/>
    <n v="0"/>
    <n v="1"/>
    <n v="0.2"/>
    <n v="0.2"/>
    <m/>
    <m/>
    <m/>
    <m/>
    <n v="0.30000000000000004"/>
    <n v="0.41724137931034477"/>
    <m/>
    <s v="CUÍTIVA"/>
    <s v="Genny Caterine Laverde Ariza"/>
    <x v="5"/>
    <x v="5"/>
    <s v="BOYACÁ"/>
    <s v="• El municipio no cuenta con la cartografía digital que respalda su instrumento de ordenamiento territorial"/>
    <s v="• El municipio cuenta con la cartografía digital que respalda su instrumento de ordenamiento territorial"/>
    <s v="Nivel medio"/>
    <s v="Nivel medio alto"/>
  </r>
  <r>
    <s v="OT.1"/>
    <x v="0"/>
    <s v="OT.1.05"/>
    <s v="¿El municipio cuenta con una caracterización territorial actualizada (no mayor a 5 años) que incluya los usos del suelo definidos por determinantes de normas de superior jerarquía?"/>
    <s v="Calificable"/>
    <n v="1"/>
    <n v="0"/>
    <n v="1"/>
    <n v="0.1"/>
    <n v="0.1"/>
    <m/>
    <m/>
    <m/>
    <m/>
    <n v="0.30000000000000004"/>
    <n v="0.41724137931034477"/>
    <m/>
    <s v="CUÍTIVA"/>
    <s v="Genny Caterine Laverde Ariza"/>
    <x v="5"/>
    <x v="5"/>
    <s v="BOYACÁ"/>
    <s v="• El municipio no cuenta con una caracterización territorial actualizada (no mayor a 5 años) que incluya los usos del suelo definidos por determinantes de normas de superior jerarquía"/>
    <s v="• El municipio cuenta con una caracterización territorial actualizada (no mayor a 5 años) que incluya los usos del suelo definidos por determinantes de normas de superior jerarquía"/>
    <s v="Nivel medio"/>
    <s v="Nivel medio alto"/>
  </r>
  <r>
    <s v="OT.2"/>
    <x v="0"/>
    <s v="OT.2.01"/>
    <s v="¿Los funcionarios han recibido capacitación para la revisión y el ajuste del instrumento de ordenamiento territorial?"/>
    <s v="Calificable"/>
    <n v="1"/>
    <n v="0"/>
    <n v="0"/>
    <n v="0.35"/>
    <n v="0"/>
    <m/>
    <m/>
    <m/>
    <m/>
    <n v="0.65"/>
    <n v="0.41724137931034477"/>
    <m/>
    <s v="CUÍTIVA"/>
    <s v="Genny Caterine Laverde Ariza"/>
    <x v="6"/>
    <x v="6"/>
    <s v="BOYACÁ"/>
    <s v="• Los funcionarios no han recibido capacitación para la revisión y el ajuste del instrumento de ordenamiento territorial"/>
    <s v="• Los funcionarios han recibido capacitación para la revisión y el ajuste del instrumento de ordenamiento territorial"/>
    <s v="Nivel alto"/>
    <s v="Nivel medio alto"/>
  </r>
  <r>
    <s v="OT.2"/>
    <x v="0"/>
    <s v="OT.2.02"/>
    <s v="¿El municipio cuenta con información georreferenciada que permita identificar conflictos en el uso del suelo?"/>
    <s v="Calificable"/>
    <n v="1"/>
    <n v="0"/>
    <n v="1"/>
    <n v="0.25"/>
    <n v="0.25"/>
    <m/>
    <m/>
    <m/>
    <m/>
    <n v="0.65"/>
    <n v="0.41724137931034477"/>
    <m/>
    <s v="CUÍTIVA"/>
    <s v="Genny Caterine Laverde Ariza"/>
    <x v="6"/>
    <x v="6"/>
    <s v="BOYACÁ"/>
    <s v="• El municipio no cuenta con información georreferenciada que permita identificar conflictos en el uso del suelo"/>
    <s v="• El municipio cuenta con información georreferenciada que permita identificar conflictos en el uso del suelo"/>
    <s v="Nivel alto"/>
    <s v="Nivel medio alto"/>
  </r>
  <r>
    <s v="OT.2"/>
    <x v="0"/>
    <s v="OT.2.03"/>
    <s v="¿El municipio cuenta con un diagnóstico de la estructura predial y de la ocupación actual del territorio?"/>
    <s v="Calificable"/>
    <n v="1"/>
    <n v="0"/>
    <n v="1"/>
    <n v="0.2"/>
    <n v="0.2"/>
    <m/>
    <m/>
    <m/>
    <m/>
    <n v="0.65"/>
    <n v="0.41724137931034477"/>
    <m/>
    <s v="CUÍTIVA"/>
    <s v="Genny Caterine Laverde Ariza"/>
    <x v="6"/>
    <x v="6"/>
    <s v="BOYACÁ"/>
    <s v="• El municipio no cuenta con un diagnóstico de la estructura predial y de la ocupación actual del territorio"/>
    <s v="• El municipio cuenta con un diagnóstico de la estructura predial y de la ocupación actual del territorio"/>
    <s v="Nivel alto"/>
    <s v="Nivel medio alto"/>
  </r>
  <r>
    <s v="OT.2"/>
    <x v="0"/>
    <s v="OT.2.04"/>
    <s v="¿El municipio cuenta con un inventario georreferenciado y actualizado (de los últimos 5 años) de los equipamientos y la infraestructura vial?"/>
    <s v="Calificable"/>
    <n v="1"/>
    <n v="0"/>
    <n v="1"/>
    <n v="0.2"/>
    <n v="0.2"/>
    <m/>
    <m/>
    <m/>
    <m/>
    <n v="0.65"/>
    <n v="0.41724137931034477"/>
    <m/>
    <s v="CUÍTIVA"/>
    <s v="Genny Caterine Laverde Ariza"/>
    <x v="6"/>
    <x v="6"/>
    <s v="BOYACÁ"/>
    <s v="• El municipio no cuenta con un inventario georreferenciado y actualizado (de los últimos 5 años) de los equipamientos y la infraestructura vial"/>
    <s v="• El municipio cuenta con un inventario georreferenciado y actualizado (de los últimos 5 años) de los equipamientos y la infraestructura vial"/>
    <s v="Nivel alto"/>
    <s v="Nivel medio alto"/>
  </r>
  <r>
    <s v="OT. 3"/>
    <x v="0"/>
    <s v="OT.3.01"/>
    <s v="¿El municipio cuenta con un sistema organizado para el seguimiento y evaluación del Programa de Ejecución del POT?"/>
    <s v="Calificable"/>
    <n v="1"/>
    <n v="0"/>
    <n v="0"/>
    <n v="0.3"/>
    <n v="0"/>
    <m/>
    <m/>
    <m/>
    <m/>
    <n v="0.7"/>
    <n v="0.41724137931034477"/>
    <m/>
    <s v="CUÍTIVA"/>
    <s v="Genny Caterine Laverde Ariza"/>
    <x v="7"/>
    <x v="7"/>
    <s v="BOYACÁ"/>
    <s v="• El municipio no cuenta con un sistema organizado para el seguimiento y evaluación del programa de ejecución del POT"/>
    <s v="• El municipio cuenta con un sistema organizado para el seguimiento y evaluación del programa de ejecución del POT"/>
    <s v="Nivel alto"/>
    <s v="Nivel medio alto"/>
  </r>
  <r>
    <s v="OT. 3"/>
    <x v="0"/>
    <s v="OT.3.02"/>
    <s v="¿La información catastral (predial) está incorporada en el expediente municipal?"/>
    <s v="Calificable"/>
    <n v="1"/>
    <n v="0"/>
    <n v="1"/>
    <n v="0.15"/>
    <n v="0.15"/>
    <m/>
    <m/>
    <m/>
    <m/>
    <n v="0.7"/>
    <n v="0.41724137931034477"/>
    <m/>
    <s v="CUÍTIVA"/>
    <s v="Genny Caterine Laverde Ariza"/>
    <x v="7"/>
    <x v="7"/>
    <s v="BOYACÁ"/>
    <s v="• La información catastral (predial) no está incorporada en el expediente municipal"/>
    <s v="• La información catastral (predial)  está incorporada en el expediente municipal"/>
    <s v="Nivel alto"/>
    <s v="Nivel medio alto"/>
  </r>
  <r>
    <s v="OT. 3"/>
    <x v="0"/>
    <s v="OT.3.03"/>
    <s v="¿La información geográfica digital del POT vigente está incorporada en el expediente municipal?"/>
    <s v="Calificable"/>
    <n v="1"/>
    <n v="0"/>
    <n v="1"/>
    <n v="0.25"/>
    <n v="0.25"/>
    <m/>
    <m/>
    <m/>
    <m/>
    <n v="0.7"/>
    <n v="0.41724137931034477"/>
    <m/>
    <s v="CUÍTIVA"/>
    <s v="Genny Caterine Laverde Ariza"/>
    <x v="7"/>
    <x v="7"/>
    <s v="BOYACÁ"/>
    <s v="• La información geográfica digital del POT vigente no está incorporada en el expediente municipal"/>
    <s v="• La información geográfica digital del POT vigente  está incorporada en el expediente municipal"/>
    <s v="Nivel alto"/>
    <s v="Nivel medio alto"/>
  </r>
  <r>
    <s v="OT. 3"/>
    <x v="0"/>
    <s v="OT.3.04"/>
    <s v="¿El expediente municipal incorpora el instrumento de ordenamiento territorial en formato digital?"/>
    <s v="Calificable"/>
    <n v="1"/>
    <n v="0"/>
    <n v="1"/>
    <n v="0.1"/>
    <n v="0.1"/>
    <m/>
    <m/>
    <m/>
    <m/>
    <n v="0.7"/>
    <n v="0.41724137931034477"/>
    <m/>
    <s v="CUÍTIVA"/>
    <s v="Genny Caterine Laverde Ariza"/>
    <x v="7"/>
    <x v="7"/>
    <s v="BOYACÁ"/>
    <s v="• El expediente municipal no incorpora el instrumento de ordenamiento territorial en formato digital"/>
    <s v="• El expediente municipal  incorpora el instrumento de ordenamiento territorial en formato digital"/>
    <s v="Nivel alto"/>
    <s v="Nivel medio alto"/>
  </r>
  <r>
    <s v="OT. 3"/>
    <x v="0"/>
    <s v="OT.3.05"/>
    <s v="¿El municipio utiliza información catastral para elaborar los informes anuales de seguimiento y evaluación del POT?"/>
    <s v="Calificable"/>
    <n v="1"/>
    <n v="0"/>
    <n v="1"/>
    <n v="0.2"/>
    <n v="0.2"/>
    <m/>
    <m/>
    <m/>
    <m/>
    <n v="0.7"/>
    <n v="0.41724137931034477"/>
    <m/>
    <s v="CUÍTIVA"/>
    <s v="Genny Caterine Laverde Ariza"/>
    <x v="7"/>
    <x v="7"/>
    <s v="BOYACÁ"/>
    <s v="• El municipio no utiliza información catastral para elaborar los informes anuales de seguimiento y evaluación del POT"/>
    <s v="• El municipio utiliza información catastral para elaborar los informes anuales de seguimiento y evaluación del POT"/>
    <s v="Nivel alto"/>
    <s v="Nivel medio alto"/>
  </r>
  <r>
    <s v="P.1"/>
    <x v="1"/>
    <s v="P.1.01"/>
    <s v="¿El municipio cuenta con un directorio de actores sociales e institucionales discriminado por veredas con los datos de nombre, contacto y ubicación de los mismos?"/>
    <s v="Calificable"/>
    <n v="1"/>
    <n v="0"/>
    <n v="1"/>
    <n v="0.2"/>
    <n v="0.2"/>
    <m/>
    <m/>
    <m/>
    <m/>
    <n v="0.2"/>
    <n v="0.5"/>
    <m/>
    <s v="CUÍTIVA"/>
    <s v="Genny Caterine Laverde Ariza"/>
    <x v="8"/>
    <x v="8"/>
    <s v="BOYACÁ"/>
    <s v="• El municipio no cuenta con un directorio de actores sociales e institucionales discriminado por veredas con los datos de nombre, contacto y ubicación de los mismos"/>
    <s v="• El municipio cuenta con un directorio de actores sociales e institucionales discriminado por veredas con los datos de nombre, contacto y ubicación de los mismos"/>
    <s v="Nivel medio"/>
    <s v="Nivel medio alto"/>
  </r>
  <r>
    <s v="P.1"/>
    <x v="1"/>
    <s v="P.1.02"/>
    <s v="¿El municipio tiene identificado el nivel de incidencia y vinculación de los actores sociales e institucionales en las instancias de participación para la administración del territorio? "/>
    <s v="Calificable"/>
    <n v="1"/>
    <n v="0"/>
    <n v="0"/>
    <n v="0.8"/>
    <n v="0"/>
    <m/>
    <m/>
    <m/>
    <m/>
    <n v="0.2"/>
    <n v="0.5"/>
    <m/>
    <s v="CUÍTIVA"/>
    <s v="Genny Caterine Laverde Ariza"/>
    <x v="8"/>
    <x v="8"/>
    <s v="BOYACÁ"/>
    <s v="• El municipio no tiene identificado el nivel de incidencia y vinculación de los actores sociales e institucionales en las instancias de participación para la administración del territorio?"/>
    <s v="• El municipio tiene identificado el nivel de incidencia y vinculación de los actores sociales e institucionales en las instancias de participación para la administración del territorio"/>
    <s v="Nivel medio"/>
    <s v="Nivel medio alto"/>
  </r>
  <r>
    <s v="P.2"/>
    <x v="1"/>
    <s v="P.2.01"/>
    <s v="¿Durante los últimos dos (2) años el municipio ha realizado capacitaciones a las juntas de acción comunal, ciudadanía organizada y población en general  sobre alcance y uso del catastro multipropósito para la administración del territorio? "/>
    <s v="Calificable"/>
    <n v="1"/>
    <n v="0"/>
    <n v="1"/>
    <n v="0.8"/>
    <n v="0.8"/>
    <m/>
    <m/>
    <m/>
    <m/>
    <n v="0.8"/>
    <n v="0.5"/>
    <m/>
    <s v="CUÍTIVA"/>
    <s v="Genny Caterine Laverde Ariza"/>
    <x v="9"/>
    <x v="9"/>
    <s v="BOYACÁ"/>
    <s v="• Durante los últimos dos (2) años el municipio no ha realizado capacitaciones a las juntas de acción comunal, ciudadanía organizada y población en general  sobre alcance y uso del catastro multipropósito para la administración del territorio?"/>
    <s v="• Durante los últimos dos (2) años el municipio ha realizado capacitaciones a las juntas de acción comunal, ciudadanía organizada y población en general  sobre alcance y uso del catastro multipropósito para la administración del territorio"/>
    <s v="Nivel alto"/>
    <s v="Nivel medio alto"/>
  </r>
  <r>
    <s v="P.2"/>
    <x v="1"/>
    <s v="P.2.02"/>
    <s v="¿El municipio cuenta con material pedagógico y con lenguaje claro para el desarrollo de capacitaciones a la ciudadanía en materia de alcance y uso del catastro multipropósito para la administración del territorio?"/>
    <s v="Calificable"/>
    <n v="1"/>
    <n v="0"/>
    <n v="0"/>
    <n v="0.2"/>
    <n v="0"/>
    <m/>
    <m/>
    <m/>
    <m/>
    <n v="0.8"/>
    <n v="0.5"/>
    <m/>
    <s v="CUÍTIVA"/>
    <s v="Genny Caterine Laverde Ariza"/>
    <x v="9"/>
    <x v="9"/>
    <s v="BOYACÁ"/>
    <s v="• El municipio no cuenta con material pedagógico y con lenguaje claro para el desarrollo de capacitaciones a la ciudadanía en materia de alcance y uso del catastro multipropósito para la administración del territorio"/>
    <s v="• El municipio cuenta con material pedagógico y con lenguaje claro para el desarrollo de capacitaciones a la ciudadanía en materia de alcance y uso del catastro multipropósito para la administración del territorio"/>
    <s v="Nivel alto"/>
    <s v="Nivel medio alto"/>
  </r>
  <r>
    <s v="F.1"/>
    <x v="2"/>
    <s v="F.1.01"/>
    <s v="¿El municipio cuenta con un programa o aplicación para proyectar la liquidación del IPU a partir de una actualización catastral?"/>
    <s v="Calificable"/>
    <n v="1"/>
    <n v="0"/>
    <n v="0"/>
    <n v="0.5"/>
    <n v="0"/>
    <m/>
    <m/>
    <m/>
    <m/>
    <n v="0"/>
    <n v="0"/>
    <m/>
    <s v="CUÍTIVA"/>
    <s v="Genny Caterine Laverde Ariza"/>
    <x v="10"/>
    <x v="10"/>
    <s v="BOYACÁ"/>
    <s v="• El municipio no cuenta con un programa o aplicación para proyectar la liquidación del ipu a partir de una actualización catastral"/>
    <s v="• El municipio cuenta con un programa o aplicación para proyectar la liquidación del ipu a partir de una actualización catastral"/>
    <s v="Nivel bajo"/>
    <s v="Nivel bajo"/>
  </r>
  <r>
    <s v="F.1"/>
    <x v="2"/>
    <s v="F.1.02"/>
    <s v="¿El municipio identifica correctamente los predios exentos y excluidos de IPU? "/>
    <s v="Calificable"/>
    <n v="1"/>
    <n v="0"/>
    <n v="0"/>
    <n v="0"/>
    <n v="0"/>
    <m/>
    <m/>
    <m/>
    <m/>
    <n v="0"/>
    <n v="0"/>
    <m/>
    <s v="CUÍTIVA"/>
    <s v="Genny Caterine Laverde Ariza"/>
    <x v="10"/>
    <x v="10"/>
    <s v="BOYACÁ"/>
    <s v="• El municipio no identifica correctamente los predios exentos y excluidos de IPU"/>
    <s v="• El municipio identifica correctamente los predios exentos y excluidos de IPU"/>
    <s v="Nivel bajo"/>
    <s v="Nivel bajo"/>
  </r>
  <r>
    <s v="F.1"/>
    <x v="2"/>
    <s v="F.1.03"/>
    <s v="¿El municipio tiene programado en la liquidación del IPU el cálculo de la liquidación del IPU con los límites de crecimiento del IPU por predio tras una actualización catastral, según la normativa vigente?"/>
    <s v="Calificable"/>
    <n v="1"/>
    <n v="0"/>
    <n v="0"/>
    <n v="0.5"/>
    <n v="0"/>
    <m/>
    <m/>
    <m/>
    <m/>
    <n v="0"/>
    <n v="0"/>
    <m/>
    <s v="CUÍTIVA"/>
    <s v="Genny Caterine Laverde Ariza"/>
    <x v="10"/>
    <x v="10"/>
    <s v="BOYACÁ"/>
    <s v="• El municipio no tiene programado en la liquidación del IPU el cálculo de la liquidación del IPU con los límites de crecimiento del IPU por predio tras una actualización catastral, según la normativa vigente"/>
    <s v="• El municipio tiene programado en la liquidación del IPU el cálculo de la liquidación del IPU con los límites de crecimiento del IPU por predio tras una actualización catastral, según la normativa vigente"/>
    <s v="Nivel bajo"/>
    <s v="Nivel bajo"/>
  </r>
  <r>
    <s v="F.2"/>
    <x v="2"/>
    <s v="F.2.01"/>
    <s v="El año anterior a la entrada en vigencia de la actualización catastral y en aras de anticipar su impacto, ¿cuenta con una revisión del estatuto tributario municipal, en el capítulo del IPU y otras tasas relacionadas con el avalúo catastral o el IPU, que incluya un análisis del esquema tarifario con un criterio diferencial y progresivo?"/>
    <s v="Calificable"/>
    <n v="1"/>
    <n v="0"/>
    <n v="0"/>
    <n v="0.5"/>
    <n v="0"/>
    <m/>
    <m/>
    <m/>
    <m/>
    <n v="0"/>
    <n v="0"/>
    <m/>
    <s v="CUÍTIVA"/>
    <s v="Genny Caterine Laverde Ariza"/>
    <x v="11"/>
    <x v="11"/>
    <s v="BOYACÁ"/>
    <s v="• El municipio no cuenta con una revisión del estatuto tributario municipal, en el capítulo del IPU y otras tasas relacionadas con el avalúo catastral o el ipu, que incluya un análisis del esquema tarifario con un criterio diferencial y progresivo"/>
    <s v="• El municipio cuenta con una revisión del estatuto tributario municipal, en el capítulo del IPU y otras tasas relacionadas con el avalúo catastral o el ipu, que incluya un análisis del esquema tarifario con un criterio diferencial y progresivo"/>
    <s v="Nivel bajo"/>
    <s v="Nivel bajo"/>
  </r>
  <r>
    <s v="F.2"/>
    <x v="2"/>
    <s v="F.2.02"/>
    <s v="¿El estatuto tributario municipal, en el capítulo del IPU, cuenta con un tratamiento preferencial para las áreas relacionadas con las determinantes del ordenamiento territorial en áreas ambientalmente protegidas, áreas de riesgo, patrimonio cultural? "/>
    <s v="Calificable"/>
    <n v="1"/>
    <n v="0"/>
    <n v="0"/>
    <n v="0"/>
    <n v="0"/>
    <m/>
    <m/>
    <m/>
    <m/>
    <n v="0"/>
    <n v="0"/>
    <m/>
    <s v="CUÍTIVA"/>
    <s v="Genny Caterine Laverde Ariza"/>
    <x v="11"/>
    <x v="11"/>
    <s v="BOYACÁ"/>
    <s v="• El Estatuto Tributario municipal, en el capítulo del IPU no cuenta con un tratamiento preferencial para las áreas relacionadas con las determinantes del ordenamiento territorial en áreas ambientalmente protegidas, áreas de riesgo, patrimonio cultural"/>
    <s v="• El Estatuto Tributario municipal, en el capítulo del IPU, cuenta con un tratamiento preferencial para las áreas relacionadas con las determinantes del ordenamiento territorial en áreas ambientalmente protegidas, áreas de riesgo, patrimonio cultural "/>
    <s v="Nivel bajo"/>
    <s v="Nivel bajo"/>
  </r>
  <r>
    <s v="F.2"/>
    <x v="2"/>
    <s v="F.2.03"/>
    <s v="¿El municipio cuenta con un programa o aplicación para proyectar la liquidación del IPU tras un ajuste en sus tarifas en el estatuto tributario municipal?"/>
    <s v="Calificable"/>
    <n v="1"/>
    <n v="0"/>
    <n v="0"/>
    <n v="0.5"/>
    <n v="0"/>
    <m/>
    <m/>
    <m/>
    <m/>
    <n v="0"/>
    <n v="0"/>
    <m/>
    <s v="CUÍTIVA"/>
    <s v="Genny Caterine Laverde Ariza"/>
    <x v="11"/>
    <x v="11"/>
    <s v="BOYACÁ"/>
    <s v="• El municipio no cuenta con un programa o aplicación para proyectar la liquidación del IPU tras un ajuste en sus tarifas en el estatuto tributario municipal"/>
    <s v="• El municipio cuenta con un programa o aplicación para proyectar la liquidación del IPU tras un ajuste en sus tarifas en el estatuto tributario municipal"/>
    <s v="Nivel bajo"/>
    <s v="Nivel bajo"/>
  </r>
  <r>
    <s v="F.3"/>
    <x v="2"/>
    <s v="F.3.01"/>
    <s v="¿Los funcionarios de la actual administración han recibido capacitación en temas relacionados con el uso de la información catastral para el IPU y la gestión de su cartera?"/>
    <s v="Calificable"/>
    <n v="1"/>
    <n v="0"/>
    <n v="0"/>
    <n v="0.5"/>
    <n v="0"/>
    <m/>
    <m/>
    <m/>
    <m/>
    <n v="0"/>
    <n v="0"/>
    <m/>
    <s v="CUÍTIVA"/>
    <s v="Genny Caterine Laverde Ariza"/>
    <x v="12"/>
    <x v="12"/>
    <s v="BOYACÁ"/>
    <s v="• Los funcionarios de la actual administración no han recibido capacitación en temas relacionados con el uso de la información catastral para el IPU y la gestión de su cartera"/>
    <s v="• Los funcionarios de la actual administración han recibido capacitación en temas relacionados con el uso de la información catastral para el IPU y la gestión de su cartera"/>
    <s v="Nivel bajo"/>
    <s v="Nivel bajo"/>
  </r>
  <r>
    <s v="F.3"/>
    <x v="2"/>
    <s v="F.3.02"/>
    <s v="¿El municipio tiene claridad para usar integralmente las variables &quot;condición de propiedad, nombre, destino económico y uso&quot; de la base catastral en el análisis de la cartera de IPU?"/>
    <s v="Calificable"/>
    <n v="1"/>
    <n v="0"/>
    <n v="0"/>
    <n v="0.5"/>
    <n v="0"/>
    <m/>
    <m/>
    <m/>
    <m/>
    <n v="0"/>
    <n v="0"/>
    <m/>
    <s v="CUÍTIVA"/>
    <s v="Genny Caterine Laverde Ariza"/>
    <x v="12"/>
    <x v="12"/>
    <s v="BOYACÁ"/>
    <s v="• El municipio no tiene claridad para usar integralmente las variables &quot;condición de propiedad, nombre, destino económico y uso&quot; de la base catastral en el análisis de la cartera de IPU"/>
    <s v="• El municipio tiene claridad para usar integralmente las variables &quot;condición de propiedad, nombre, destino económico y uso&quot; de la base catastral en el análisis de la cartera de IPU"/>
    <s v="Nivel bajo"/>
    <s v="Nivel bajo"/>
  </r>
  <r>
    <s v="FP.1"/>
    <x v="3"/>
    <s v="FP.1.01"/>
    <s v="¿Se tiene conocimiento sobre cuántos predios en área urbana no tienen tradición de propiedad privada?"/>
    <s v="Calificable"/>
    <n v="1"/>
    <n v="0"/>
    <n v="1"/>
    <n v="0.2"/>
    <n v="0.2"/>
    <m/>
    <m/>
    <m/>
    <m/>
    <n v="0.5"/>
    <n v="0.27333333333333332"/>
    <m/>
    <s v="CUÍTIVA"/>
    <s v="Genny Caterine Laverde Ariza"/>
    <x v="13"/>
    <x v="13"/>
    <s v="BOYACÁ"/>
    <s v="• El municipio no conoce sobre cuántos predios en área urbana no tienen tradición de propiedad privada"/>
    <s v="• El municipio tiene conocimiento sobre cuántos predios en área urbana no tienen tradición de propiedad privada"/>
    <s v="Nivel medio alto"/>
    <s v="Nivel medio"/>
  </r>
  <r>
    <s v="FP.1"/>
    <x v="3"/>
    <s v="FP.1.02"/>
    <s v="¿Los bienes destinados para la prestación del servicio de salud y educación tienen identificación de folio de matrícula inmobiliaria, dirección, número predial y avalúo? "/>
    <s v="Calificable"/>
    <n v="1"/>
    <n v="0"/>
    <n v="1"/>
    <n v="0.13"/>
    <n v="0.13"/>
    <m/>
    <m/>
    <m/>
    <m/>
    <n v="0.5"/>
    <n v="0.27333333333333332"/>
    <m/>
    <s v="CUÍTIVA"/>
    <s v="Genny Caterine Laverde Ariza"/>
    <x v="13"/>
    <x v="13"/>
    <s v="BOYACÁ"/>
    <s v="• Los bienes destinados para la prestación del servicio de salud y educación no tienen identificación de folio de matrícula inmobiliaria, dirección, número predial y avalúo"/>
    <s v="• Los bienes destinados para la prestación del servicio de salud y educación tienen identificación de folio de matrícula inmobiliaria, dirección, número predial y avalúo"/>
    <s v="Nivel medio alto"/>
    <s v="Nivel medio"/>
  </r>
  <r>
    <s v="FP.1"/>
    <x v="3"/>
    <s v="FP.1.03"/>
    <s v="¿El municipio tiene identificados todos y cada uno de los predios de su propiedad? "/>
    <s v="Calificable"/>
    <n v="1"/>
    <n v="0"/>
    <n v="1"/>
    <n v="0.17"/>
    <n v="0.17"/>
    <m/>
    <m/>
    <m/>
    <m/>
    <n v="0.5"/>
    <n v="0.27333333333333332"/>
    <m/>
    <s v="CUÍTIVA"/>
    <s v="Genny Caterine Laverde Ariza"/>
    <x v="13"/>
    <x v="13"/>
    <s v="BOYACÁ"/>
    <s v="• El municipio no tiene identificados todos y cada uno de los predios de su propiedad"/>
    <s v="• El municipio tiene identificados todos y cada uno de los predios de su propiedad"/>
    <s v="Nivel medio alto"/>
    <s v="Nivel medio"/>
  </r>
  <r>
    <s v="FP.1"/>
    <x v="3"/>
    <s v="FP.1.04"/>
    <s v="¿Se tiene establecido el procedimiento necesario para la incorporación de los bienes fiscales a favor del municipio? "/>
    <s v="Calificable"/>
    <n v="1"/>
    <n v="0"/>
    <n v="0"/>
    <n v="0.28000000000000003"/>
    <n v="0"/>
    <m/>
    <m/>
    <m/>
    <m/>
    <n v="0.5"/>
    <n v="0.27333333333333332"/>
    <m/>
    <s v="CUÍTIVA"/>
    <s v="Genny Caterine Laverde Ariza"/>
    <x v="13"/>
    <x v="13"/>
    <s v="BOYACÁ"/>
    <s v="• El municipio no tiene establecido el procedimiento necesario para la incorporación de los bienes fiscales a favor del municipio"/>
    <s v="• El municipio tiene establecido el procedimiento necesario para la incorporación de los bienes fiscales a favor del municipio"/>
    <s v="Nivel medio alto"/>
    <s v="Nivel medio"/>
  </r>
  <r>
    <s v="FP.1"/>
    <x v="3"/>
    <s v="FP.1.05"/>
    <s v="¿El municipio ha expedido en los últimos 5 años algún acto administrativo de declaración de baldío y transformación como bien fiscal sobre algún predio?"/>
    <s v="Calificable"/>
    <n v="1"/>
    <n v="0"/>
    <n v="0"/>
    <n v="0.22"/>
    <n v="0"/>
    <m/>
    <m/>
    <m/>
    <m/>
    <n v="0.5"/>
    <n v="0.27333333333333332"/>
    <m/>
    <s v="CUÍTIVA"/>
    <s v="Genny Caterine Laverde Ariza"/>
    <x v="13"/>
    <x v="13"/>
    <s v="BOYACÁ"/>
    <s v="• El municipio no ha expedido en los últimos 5 años algún acto administrativo de declaración de baldío y transformación como bien fiscal sobre algún predio"/>
    <s v="• El municipio ha expedido en los últimos 5 años algún acto administrativo de declaración de baldío y transformación como bien fiscal sobre algún predio"/>
    <s v="Nivel medio alto"/>
    <s v="Nivel medio"/>
  </r>
  <r>
    <s v="FP.2"/>
    <x v="3"/>
    <s v="FP.2.01"/>
    <s v="¿Se encuentran identificados jurídica y catastralmente todos los bienes de uso público?"/>
    <s v="Calificable"/>
    <n v="1"/>
    <n v="0"/>
    <n v="1"/>
    <n v="0.4"/>
    <n v="0.4"/>
    <m/>
    <m/>
    <m/>
    <m/>
    <n v="0.4"/>
    <n v="0.27333333333333332"/>
    <m/>
    <s v="CUÍTIVA"/>
    <s v="Genny Caterine Laverde Ariza"/>
    <x v="14"/>
    <x v="14"/>
    <s v="BOYACÁ"/>
    <s v="• No se encuentran identificados jurídica y catastralmente todos los bienes de uso público"/>
    <s v="• En el municipio se encuentran identificados jurídica y catastralmente todos los bienes de uso público"/>
    <s v="Nivel medio alto"/>
    <s v="Nivel medio"/>
  </r>
  <r>
    <s v="FP.2"/>
    <x v="3"/>
    <s v="FP.2.02"/>
    <s v="¿Las vías terciarias se encuentran legalizadas a favor del municipio?"/>
    <s v="Calificable"/>
    <n v="1"/>
    <n v="0"/>
    <n v="0"/>
    <n v="0.15"/>
    <n v="0"/>
    <m/>
    <m/>
    <m/>
    <m/>
    <n v="0.4"/>
    <n v="0.27333333333333332"/>
    <m/>
    <s v="CUÍTIVA"/>
    <s v="Genny Caterine Laverde Ariza"/>
    <x v="14"/>
    <x v="14"/>
    <s v="BOYACÁ"/>
    <s v="• Las vías terciarias no se encuentran legalizadas a favor del municipio"/>
    <s v="• Las vías terciarias se encuentran legalizadas a favor del municipio"/>
    <s v="Nivel medio alto"/>
    <s v="Nivel medio"/>
  </r>
  <r>
    <s v="FP.2"/>
    <x v="3"/>
    <s v="FP.2.03"/>
    <s v="¿Los funcionarios de la actual administración han recibido alguna capacitación sobre legalización de bienes de uso público?"/>
    <s v="Calificable"/>
    <n v="1"/>
    <n v="0"/>
    <n v="0"/>
    <n v="0.2"/>
    <n v="0"/>
    <m/>
    <m/>
    <m/>
    <m/>
    <n v="0.4"/>
    <n v="0.27333333333333332"/>
    <m/>
    <s v="CUÍTIVA"/>
    <s v="Genny Caterine Laverde Ariza"/>
    <x v="14"/>
    <x v="14"/>
    <s v="BOYACÁ"/>
    <s v="• Los funcionarios de la actual administración no han recibido alguna capacitación sobre legalización de bienes de uso público"/>
    <s v="• Los funcionarios de la actual administración han recibido alguna capacitación sobre legalización de bienes de uso público"/>
    <s v="Nivel medio alto"/>
    <s v="Nivel medio"/>
  </r>
  <r>
    <s v="FP.2"/>
    <x v="3"/>
    <s v="FP.2.04"/>
    <s v="¿Se cuenta con un procedimiento para la legalización de bienes de uso público?"/>
    <s v="Calificable"/>
    <n v="1"/>
    <n v="0"/>
    <n v="0"/>
    <n v="0.25"/>
    <n v="0"/>
    <m/>
    <m/>
    <m/>
    <m/>
    <n v="0.4"/>
    <n v="0.27333333333333332"/>
    <m/>
    <s v="CUÍTIVA"/>
    <s v="Genny Caterine Laverde Ariza"/>
    <x v="14"/>
    <x v="14"/>
    <s v="BOYACÁ"/>
    <s v="• El municipio no cuenta con un procedimiento para la legalización de bienes de uso público"/>
    <s v="• El municipio cuenta con un procedimiento para la legalización de bienes de uso público"/>
    <s v="Nivel medio alto"/>
    <s v="Nivel medio"/>
  </r>
  <r>
    <s v="FP.3"/>
    <x v="3"/>
    <s v="FP.3.01"/>
    <s v="¿Se tienen identificadas con georreferenciación las zonas insalubres en su territorio? "/>
    <s v="Calificable"/>
    <n v="1"/>
    <n v="0"/>
    <n v="0"/>
    <n v="0.25"/>
    <n v="0"/>
    <m/>
    <m/>
    <m/>
    <m/>
    <n v="0"/>
    <n v="0.27333333333333332"/>
    <m/>
    <s v="CUÍTIVA"/>
    <s v="Genny Caterine Laverde Ariza"/>
    <x v="15"/>
    <x v="15"/>
    <s v="BOYACÁ"/>
    <s v="• No se tienen identificadas con georreferenciación las zonas insalubres en el territorio"/>
    <s v="• El municipio tiene identificadas con georreferenciación las zonas insalubres en su territorio"/>
    <s v="Nivel bajo"/>
    <s v="Nivel medio"/>
  </r>
  <r>
    <s v="FP.3"/>
    <x v="3"/>
    <s v="FP.3.02"/>
    <s v="¿Se cuenta con un procedimiento para la cesión a título gratuito de bienes fiscales a particulares?"/>
    <s v="Calificable"/>
    <n v="1"/>
    <n v="0"/>
    <n v="0"/>
    <n v="0.4"/>
    <n v="0"/>
    <m/>
    <m/>
    <m/>
    <m/>
    <n v="0"/>
    <n v="0.27333333333333332"/>
    <m/>
    <s v="CUÍTIVA"/>
    <s v="Genny Caterine Laverde Ariza"/>
    <x v="15"/>
    <x v="15"/>
    <s v="BOYACÁ"/>
    <s v="• El municipio no cuenta con un procedimiento para la cesión a título gratuito de bienes fiscales a particulares"/>
    <s v="• El municipio cuenta con un procedimiento para la cesión a título gratuito de bienes fiscales a particulares"/>
    <s v="Nivel bajo"/>
    <s v="Nivel medio"/>
  </r>
  <r>
    <s v="FP.3"/>
    <x v="3"/>
    <s v="FP.3.03"/>
    <s v="¿Se cuenta con información sobre predios baldíos urbanos o a nombre del municipio que se encuentren ocupados por terceros que puedan ser objeto de cesión a título gratuito?"/>
    <s v="Calificable"/>
    <n v="1"/>
    <n v="0"/>
    <n v="0"/>
    <n v="0.35"/>
    <n v="0"/>
    <m/>
    <m/>
    <m/>
    <m/>
    <n v="0"/>
    <n v="0.27333333333333332"/>
    <m/>
    <s v="CUÍTIVA"/>
    <s v="Genny Caterine Laverde Ariza"/>
    <x v="15"/>
    <x v="15"/>
    <s v="BOYACÁ"/>
    <s v="• El municipio no cuenta con información sobre predios baldíos urbanos o a nombre del municipio que se encuentren ocupados por terceros que puedan ser objeto de cesión a título gratuito"/>
    <s v="• El municipio cuenta con información sobre predios baldíos urbanos o a nombre del municipio que se encuentren ocupados por terceros que puedan ser objeto de cesión a título gratuito"/>
    <s v="Nivel bajo"/>
    <s v="Nivel medio"/>
  </r>
  <r>
    <s v="FP.4"/>
    <x v="3"/>
    <s v="FP.4.01"/>
    <s v="¿Se cuenta con una identificación de los predios baldíos urbanos o a nombre municipio que deberían transferirse a otras entidades públicas o viceversa?"/>
    <s v="Calificable"/>
    <n v="1"/>
    <n v="0"/>
    <n v="0"/>
    <n v="0.3"/>
    <n v="0"/>
    <m/>
    <m/>
    <m/>
    <m/>
    <n v="0"/>
    <n v="0.27333333333333332"/>
    <m/>
    <s v="CUÍTIVA"/>
    <s v="Genny Caterine Laverde Ariza"/>
    <x v="16"/>
    <x v="16"/>
    <s v="BOYACÁ"/>
    <s v="• El municipio no cuenta con una identificación de los predios baldíos urbanos o a nombre municipio que deberían transferirse a otras entidades públicas o viceversa"/>
    <s v="• El municipio cuenta con una identificación de los predios baldíos urbanos o a nombre municipio que deberían transferirse a otras entidades públicas o viceversa"/>
    <s v="Nivel bajo"/>
    <s v="Nivel medio"/>
  </r>
  <r>
    <s v="FP.4"/>
    <x v="3"/>
    <s v="FP.4.02"/>
    <s v="¿Se cuenta con un procedimiento para transferencia gratuita entre entidades públicas?"/>
    <s v="Calificable"/>
    <n v="1"/>
    <n v="0"/>
    <n v="0"/>
    <n v="0.38"/>
    <n v="0"/>
    <m/>
    <m/>
    <m/>
    <m/>
    <n v="0"/>
    <n v="0.27333333333333332"/>
    <m/>
    <s v="CUÍTIVA"/>
    <s v="Genny Caterine Laverde Ariza"/>
    <x v="16"/>
    <x v="16"/>
    <s v="BOYACÁ"/>
    <s v="• El municipio no cuenta con un procedimiento para transferencia gratuita entre entidades públicas"/>
    <s v="• El municipio cuenta con un procedimiento para transferencia gratuita entre entidades públicas"/>
    <s v="Nivel bajo"/>
    <s v="Nivel medio"/>
  </r>
  <r>
    <s v="FP.4"/>
    <x v="3"/>
    <s v="FP.4.03"/>
    <s v="¿El municipio ha expedido actos administrativos de cesión a título gratuito a favor de entidades públicas?"/>
    <s v="Calificable"/>
    <n v="1"/>
    <n v="0"/>
    <n v="0"/>
    <n v="0.32"/>
    <n v="0"/>
    <m/>
    <m/>
    <m/>
    <m/>
    <n v="0"/>
    <n v="0.27333333333333332"/>
    <m/>
    <s v="CUÍTIVA"/>
    <s v="Genny Caterine Laverde Ariza"/>
    <x v="16"/>
    <x v="16"/>
    <s v="BOYACÁ"/>
    <s v="• El municipio no ha expedido actos administrativos de cesión a título gratuito a favor de entidades públicas"/>
    <s v="• El municipio ha expedido actos administrativos de cesión a título gratuito a favor de entidades públicas"/>
    <s v="Nivel bajo"/>
    <s v="Nivel medio"/>
  </r>
  <r>
    <s v="GRD.1"/>
    <x v="4"/>
    <s v="GRD.1.01"/>
    <s v="¿Se han realizado ajustes o actualizaciones al Plan Municipal de GRD o la Estrategia municipal de respuesta a emergencias (EMRE)?"/>
    <s v="Calificable"/>
    <n v="1"/>
    <n v="0"/>
    <n v="1"/>
    <n v="0.05"/>
    <n v="0.05"/>
    <m/>
    <m/>
    <m/>
    <m/>
    <n v="0.45000000000000007"/>
    <n v="0.41250000000000026"/>
    <m/>
    <s v="CUÍTIVA"/>
    <s v="Genny Caterine Laverde Ariza"/>
    <x v="17"/>
    <x v="17"/>
    <s v="BOYACÁ"/>
    <s v="• No se han realizado ajustes o actualizaciones al plan municipal de GRD o la estrategia municipal de respuesta a emergencias (EMRE)"/>
    <s v="• En el municipio se han realizado ajustes o actualizaciones al plan municipal de GRD o la estrategia municipal de respuesta a emergencias (EMRE)"/>
    <s v="Nivel medio alto"/>
    <s v="Nivel medio alto"/>
  </r>
  <r>
    <s v="GRD.1"/>
    <x v="4"/>
    <s v="GRD.1.02"/>
    <s v="¿Se cuenta con información  de viviendas y predios localizados en zonas de amenazas  naturales (hidrometereológicas, hidroclimáticas cambio climático (CC) - variabilidad climática (VC), geológicas), socio -naturales y antrópicas?"/>
    <s v="Calificable"/>
    <n v="1"/>
    <n v="0"/>
    <n v="1"/>
    <n v="0.15"/>
    <n v="0.15"/>
    <m/>
    <m/>
    <m/>
    <m/>
    <n v="0.45000000000000007"/>
    <n v="0.41250000000000026"/>
    <m/>
    <s v="CUÍTIVA"/>
    <s v="Genny Caterine Laverde Ariza"/>
    <x v="17"/>
    <x v="17"/>
    <s v="BOYACÁ"/>
    <s v="• No se cuenta con información  de viviendas y predios localizados en zonas de amenazas  naturales (hidrometereológicas, hidroclimáticas cambio climático (cc) - variabilidad climática (vc), geológicas), socio -naturales y antrópicas"/>
    <s v="• En el municipio se cuenta con información  de viviendas y predios localizados en zonas de amenazas  naturales (hidrometereológicas, hidroclimáticas cambio climático (cc) - variabilidad climática (vc), geológicas), socio -naturales y antrópicas"/>
    <s v="Nivel medio alto"/>
    <s v="Nivel medio alto"/>
  </r>
  <r>
    <s v="GRD.1"/>
    <x v="4"/>
    <s v="GRD.1.03"/>
    <s v="¿Se tiene identificada la infraestructura vial y de servicios públicos al interior de zonas de amenaza amenazas naturales (hidrometereológicas, hidroclimáticas CC- VC,geológicas), socio -naturales y antrópicas?"/>
    <s v="Calificable"/>
    <n v="1"/>
    <n v="0"/>
    <n v="1"/>
    <n v="0.1"/>
    <n v="0.1"/>
    <m/>
    <m/>
    <m/>
    <m/>
    <n v="0.45000000000000007"/>
    <n v="0.41250000000000026"/>
    <m/>
    <s v="CUÍTIVA"/>
    <s v="Genny Caterine Laverde Ariza"/>
    <x v="17"/>
    <x v="17"/>
    <s v="BOYACÁ"/>
    <s v="• No se tiene identificada la infraestructura vial y de servicios públicos al interior de zonas de amenaza amenazas naturales (hidrometereológicas, hidroclimáticas cc- vc,geológicas), socio -naturales y antrópicas"/>
    <s v="• Se tiene identificada la infraestructura vial y de servicios públicos al interior de zonas de amenaza amenazas naturales (hidrometereológicas, hidroclimáticas cc- vc,geológicas), socio -naturales y antrópicas"/>
    <s v="Nivel medio alto"/>
    <s v="Nivel medio alto"/>
  </r>
  <r>
    <s v="GRD.1"/>
    <x v="4"/>
    <s v="GRD.1.04"/>
    <s v="¿Se tienen identificados con precisión los equipamientos colectivos ubicados en zonas de amenaza,  amenazas  naturales (hidrometereológicas, hidroclimáticas CC- VC,geológicas), socio -naturales y antrópicas?"/>
    <s v="Calificable"/>
    <n v="1"/>
    <n v="0"/>
    <n v="1"/>
    <n v="0.05"/>
    <n v="0.05"/>
    <m/>
    <m/>
    <m/>
    <m/>
    <n v="0.45000000000000007"/>
    <n v="0.41250000000000026"/>
    <m/>
    <s v="CUÍTIVA"/>
    <s v="Genny Caterine Laverde Ariza"/>
    <x v="17"/>
    <x v="17"/>
    <s v="BOYACÁ"/>
    <s v="• El municipio no tiene identificados con precisión los equipamientos colectivos ubicados en zonas de amenaza,  amenazas  naturales (hidrometereológicas, hidroclimáticas cc- vc,geológicas), socio -naturales y antrópicas"/>
    <s v="•Se tienen identificados con precisión los equipamientos colectivos ubicados en zonas de amenaza,  amenazas  naturales (hidrometereológicas, hidroclimáticas cc- vc,geológicas), socio -naturales y antrópicas"/>
    <s v="Nivel medio alto"/>
    <s v="Nivel medio alto"/>
  </r>
  <r>
    <s v="GRD.1"/>
    <x v="4"/>
    <s v="GRD.1.05"/>
    <s v="¿Se cuenta con una identificación de las tipologías constructivas de las viviendas y equipamientos colectivos  y espacio público localizados en zonas de  amenazas  naturales (hidrometereológicas, hidroclimáticas CC- VC,geológicas), socio-naturales y antrópicas?"/>
    <s v="Calificable"/>
    <n v="1"/>
    <n v="0"/>
    <n v="0"/>
    <n v="0.05"/>
    <n v="0"/>
    <m/>
    <m/>
    <m/>
    <m/>
    <n v="0.45000000000000007"/>
    <n v="0.41250000000000026"/>
    <m/>
    <s v="CUÍTIVA"/>
    <s v="Genny Caterine Laverde Ariza"/>
    <x v="17"/>
    <x v="17"/>
    <s v="BOYACÁ"/>
    <s v="• El municipio no cuenta con una identificación de las tipologías constructivas de las viviendas y equipamientos colectivos  y espacio público localizados en zonas de  amenazas  naturales (hidrometereológicas, hidroclimáticas cc- vc,geológicas), socio-naturales y antrópicas"/>
    <s v="• Se cuenta con una identificación de las tipologías constructivas de las viviendas y equipamientos colectivos  y espacio público localizados en zonas de  amenazas  naturales (hidrometereológicas, hidroclimáticas cc- vc,geológicas), socio-naturales y antrópicaS"/>
    <s v="Nivel medio alto"/>
    <s v="Nivel medio alto"/>
  </r>
  <r>
    <s v="GRD.1"/>
    <x v="4"/>
    <s v="GRD.1.06"/>
    <s v="¿Se cuenta con una identificación del uso del suelo actual en las zonas de amenaza naturales (hidrometereológicas, hidroclimáticas CC- VC,geológicas), socio -naturales y antrópicas?"/>
    <s v="Calificable"/>
    <n v="1"/>
    <n v="0"/>
    <n v="1"/>
    <n v="0.1"/>
    <n v="0.1"/>
    <m/>
    <m/>
    <m/>
    <m/>
    <n v="0.45000000000000007"/>
    <n v="0.41250000000000026"/>
    <m/>
    <s v="CUÍTIVA"/>
    <s v="Genny Caterine Laverde Ariza"/>
    <x v="17"/>
    <x v="17"/>
    <s v="BOYACÁ"/>
    <s v="• El municipio no cuenta con una identificación del uso del suelo actual en las zonas de amenaza naturales (hidrometereológicas, hidroclimáticas cc- vc,geológicas), socio -naturales y antrópicas"/>
    <s v="• Se cuenta con una identificación del uso del suelo actual en las zonas de amenaza naturales (hidrometereológicas, hidroclimáticas cc- vc,geológicas), socio -naturales y antrópicas"/>
    <s v="Nivel medio alto"/>
    <s v="Nivel medio alto"/>
  </r>
  <r>
    <s v="GRD.1"/>
    <x v="4"/>
    <s v="GRD.1.07"/>
    <s v="¿Se ha cuantificado y/o estimado el valor económico los predios o viviendas localizados en zonas de amenaza?"/>
    <s v="Calificable"/>
    <n v="1"/>
    <n v="0"/>
    <n v="0"/>
    <n v="0.1"/>
    <n v="0"/>
    <m/>
    <m/>
    <m/>
    <m/>
    <n v="0.45000000000000007"/>
    <n v="0.41250000000000026"/>
    <m/>
    <s v="CUÍTIVA"/>
    <s v="Genny Caterine Laverde Ariza"/>
    <x v="17"/>
    <x v="17"/>
    <s v="BOYACÁ"/>
    <s v="• El municipio no ha cuantificado y/o estimado el valor económico los predios o viviendas localizados en zonas de amenaza"/>
    <s v="• El municipio ha cuantificado y/o estimado el valor económico los predios o viviendas localizados en zonas de amenaza"/>
    <s v="Nivel medio alto"/>
    <s v="Nivel medio alto"/>
  </r>
  <r>
    <s v="GRD.1"/>
    <x v="4"/>
    <s v="GRD.1.08"/>
    <s v="¿Se ha cuantificado y/o estimado el valor económico a infraestuctura vial o de servicios públicos  localizados en zonas de amenaza?"/>
    <s v="Calificable"/>
    <n v="1"/>
    <n v="0"/>
    <n v="0"/>
    <n v="0.05"/>
    <n v="0"/>
    <m/>
    <m/>
    <m/>
    <m/>
    <n v="0.45000000000000007"/>
    <n v="0.41250000000000026"/>
    <m/>
    <s v="CUÍTIVA"/>
    <s v="Genny Caterine Laverde Ariza"/>
    <x v="17"/>
    <x v="17"/>
    <s v="BOYACÁ"/>
    <s v="• El municipio no ha cuantificado y/o estimado el valor económico a infraestuctura vial o de servicios públicos  localizados en zonas de amenaza"/>
    <s v="• El municipio ha cuantificado y/o estimado el valor económico a infraestuctura vial o de servicios públicos  localizados en zonas de amenaza"/>
    <s v="Nivel medio alto"/>
    <s v="Nivel medio alto"/>
  </r>
  <r>
    <s v="GRD.1"/>
    <x v="4"/>
    <s v="GRD.1.09"/>
    <s v="¿Se ha cuantificado y/o estimado el valor económico de los equipamientos colectivos  y espacio público localizados en zonas de amenaza?"/>
    <s v="Calificable"/>
    <n v="1"/>
    <n v="0"/>
    <n v="0"/>
    <n v="0.05"/>
    <n v="0"/>
    <m/>
    <m/>
    <m/>
    <m/>
    <n v="0.45000000000000007"/>
    <n v="0.41250000000000026"/>
    <m/>
    <s v="CUÍTIVA"/>
    <s v="Genny Caterine Laverde Ariza"/>
    <x v="17"/>
    <x v="17"/>
    <s v="BOYACÁ"/>
    <s v="• El municipio no ha cuantificado y/o estimado el valor económico de los equipamientos colectivos  y espacio público localizados en zonas de amenaza"/>
    <s v="• El municipio ha cuantificado y/o estimado el valor económico de los equipamientos colectivos  y espacio público localizados en zonas de amenaza"/>
    <s v="Nivel medio alto"/>
    <s v="Nivel medio alto"/>
  </r>
  <r>
    <s v="GRD.1"/>
    <x v="4"/>
    <s v="GRD.1.10"/>
    <s v="¿Los funcionarios de la administración actual han recibido capacitación en identificación, análisis y evaluación  amenazas  naturales, política de GRD - CC, sistemas de información geográficos y actualización instrumentos de planeación de GRD?"/>
    <s v="Calificable"/>
    <n v="1"/>
    <n v="0"/>
    <n v="0"/>
    <n v="0.3"/>
    <n v="0"/>
    <m/>
    <m/>
    <m/>
    <m/>
    <n v="0.45000000000000007"/>
    <n v="0.41250000000000026"/>
    <m/>
    <s v="CUÍTIVA"/>
    <s v="Genny Caterine Laverde Ariza"/>
    <x v="17"/>
    <x v="17"/>
    <s v="BOYACÁ"/>
    <s v="• Los funcionarios de la administración actual no han recibido capacitación en identificación, análisis y evaluación  amenazas  naturales, política de grd - cc, sistemas de información geográficos y actualización instrumentos de planeación de GRD"/>
    <s v="• Los funcionarios de la administración actual han recibido capacitación en identificación, análisis y evaluación  amenazas  naturales, política de grd - cc, sistemas de información geográficos y actualización instrumentos de planeación de GRD?"/>
    <s v="Nivel medio alto"/>
    <s v="Nivel medio alto"/>
  </r>
  <r>
    <s v="GRD.2"/>
    <x v="4"/>
    <s v="GRD.2.01"/>
    <s v="¿Se cuenta con el estudio básico de riesgo para fenómenos de inundación, avenida torrencial y movimientos en masa? "/>
    <s v="Calificable"/>
    <n v="1"/>
    <n v="0"/>
    <n v="0"/>
    <n v="0.05"/>
    <n v="0"/>
    <m/>
    <m/>
    <m/>
    <m/>
    <n v="0.15"/>
    <n v="0.41250000000000026"/>
    <m/>
    <s v="CUÍTIVA"/>
    <s v="Genny Caterine Laverde Ariza"/>
    <x v="18"/>
    <x v="18"/>
    <s v="BOYACÁ"/>
    <s v="• El municipio no cuenta con el estudio básico de riesgo para fenómenos de inundación, avenida torrencial y movimientos en masa"/>
    <s v="• El municipio cuenta con el estudio básico de riesgo para fenómenos de inundación, avenida torrencial y movimientos en masa?"/>
    <s v="Nivel medio bajo"/>
    <s v="Nivel medio alto"/>
  </r>
  <r>
    <s v="GRD.2"/>
    <x v="4"/>
    <s v="GRD.2.02"/>
    <s v="¿Se cuenta con información alfanumérica y cartográfica predial con características y tipologías  de construcciones, viviendas,  sistemas viales, de servicios públicos y equipamientos comunitarios para el municipio?"/>
    <s v="Calificable"/>
    <n v="1"/>
    <n v="0"/>
    <n v="0"/>
    <n v="0.4"/>
    <n v="0"/>
    <m/>
    <m/>
    <m/>
    <m/>
    <n v="0.15"/>
    <n v="0.41250000000000026"/>
    <m/>
    <s v="CUÍTIVA"/>
    <s v="Genny Caterine Laverde Ariza"/>
    <x v="18"/>
    <x v="18"/>
    <s v="BOYACÁ"/>
    <s v="• El municipio no cuenta con información alfanumérica y cartográfica predial con características y tipologías  de construcciones, viviendas,  sistemas viales, de servicios públicos y equipamientos comunitarios para el municipio"/>
    <s v="• Se cuenta con información alfanumérica y cartográfica predial con características y tipologías  de construcciones, viviendas,  sistemas viales, de servicios públicos y equipamientos comunitarios para el municipio"/>
    <s v="Nivel medio bajo"/>
    <s v="Nivel medio alto"/>
  </r>
  <r>
    <s v="GRD.2"/>
    <x v="4"/>
    <s v="GRD.2.03"/>
    <s v="¿Se dispone de información técnica primaria o secundaria de la categorización de amenazas naturales (Mapas Amenaza por Remoción en Masa, Avenida Torrencial o Inundación) según el decreto 1807 (escalas como mínimo 1:5.000 Urbano y 1:25.000 Rural) en el territorio?"/>
    <s v="Calificable"/>
    <n v="1"/>
    <n v="0"/>
    <n v="1"/>
    <n v="0.15"/>
    <n v="0.15"/>
    <m/>
    <m/>
    <m/>
    <m/>
    <n v="0.15"/>
    <n v="0.41250000000000026"/>
    <m/>
    <s v="CUÍTIVA"/>
    <s v="Genny Caterine Laverde Ariza"/>
    <x v="18"/>
    <x v="18"/>
    <s v="BOYACÁ"/>
    <s v="• El municipio no dispone de información técnica primaria o secundaria de la categorización de amenazas naturales (mapas amenaza por remoción en masa, avenida torrencial o inundación) según el decreto 1807 (escalas como mínimo 1:5.000 urbano y 1:25.000 rural) en el territorio"/>
    <s v="• Se dispone de información técnica primaria o secundaria de la categorización de amenazas naturales (mapas amenaza por remoción en masa, avenida torrencial o inundación) según el decreto 1807 (escalas como mínimo 1:5.000 urbano y 1:25.000 rural) en el territorio"/>
    <s v="Nivel medio bajo"/>
    <s v="Nivel medio alto"/>
  </r>
  <r>
    <s v="GRD.2"/>
    <x v="4"/>
    <s v="GRD.2.04"/>
    <s v="¿El municipio cuenta con puntos de control topográficos o geodésicos e imágenes de satelíte y/o ortoimagenes o sensores remoto o Modelos Digitales de Terreno MDT a diferente escala para zona urbana y zona rural?"/>
    <s v="Calificable"/>
    <n v="1"/>
    <n v="0"/>
    <n v="0"/>
    <n v="0.4"/>
    <n v="0"/>
    <m/>
    <m/>
    <m/>
    <m/>
    <n v="0.15"/>
    <n v="0.41250000000000026"/>
    <m/>
    <s v="CUÍTIVA"/>
    <s v="Genny Caterine Laverde Ariza"/>
    <x v="18"/>
    <x v="18"/>
    <s v="BOYACÁ"/>
    <s v="• El municipio no cuenta con puntos de control topográficos o geodésicos e imágenes de satelíte y/o ortoimagenes o sensores remoto o modelos digitales de terreno mdt a diferente escala para zona urbana y zona rural"/>
    <s v="• El municipio cuenta con puntos de control topográficos o geodésicos e imágenes de satelíte y/o ortoimagenes o sensores remoto o modelos digitales de terreno mdt a diferente escala para zona urbana y zona rural"/>
    <s v="Nivel medio bajo"/>
    <s v="Nivel medio alto"/>
  </r>
  <r>
    <s v="GRD.3"/>
    <x v="4"/>
    <s v="GRD.3.01"/>
    <s v="¿Se disponen de mapas de categorización de amenazas, vulnerabilidad y riesgos en el POT vigente?"/>
    <s v="Calificable"/>
    <n v="1"/>
    <n v="0"/>
    <n v="1"/>
    <n v="0.05"/>
    <n v="0.05"/>
    <m/>
    <m/>
    <m/>
    <m/>
    <n v="0.48"/>
    <n v="0.41250000000000026"/>
    <m/>
    <s v="CUÍTIVA"/>
    <s v="Genny Caterine Laverde Ariza"/>
    <x v="19"/>
    <x v="19"/>
    <s v="BOYACÁ"/>
    <s v="• El municipio no dispone de mapas de categorización de amenazas, vulnerabilidad y riesgos en el pot vigente"/>
    <s v="• Se disponen de mapas de categorización de amenazas, vulnerabilidad y riesgos en el pot vigente"/>
    <s v="Nivel medio alto"/>
    <s v="Nivel medio alto"/>
  </r>
  <r>
    <s v="GRD.3"/>
    <x v="4"/>
    <s v="GRD.3.02"/>
    <s v="¿Se cuenta con información georeferenciada de los usos de suelos en áreas con amenaza o riesgo definidas en el POT vigente?"/>
    <s v="Calificable"/>
    <n v="1"/>
    <n v="0"/>
    <n v="1"/>
    <n v="0.13"/>
    <n v="0.13"/>
    <m/>
    <m/>
    <m/>
    <m/>
    <n v="0.48"/>
    <n v="0.41250000000000026"/>
    <m/>
    <s v="CUÍTIVA"/>
    <s v="Genny Caterine Laverde Ariza"/>
    <x v="19"/>
    <x v="19"/>
    <s v="BOYACÁ"/>
    <s v="• El municipio no cuenta con información georeferenciada de los usos de suelos en áreas con amenaza o riesgo definidas en el pot vigente"/>
    <s v="• El municipio cuenta con información georeferenciada de los usos de suelos en áreas con amenaza o riesgo definidas en el pot vigente"/>
    <s v="Nivel medio alto"/>
    <s v="Nivel medio alto"/>
  </r>
  <r>
    <s v="GRD.3"/>
    <x v="4"/>
    <s v="GRD.3.03"/>
    <s v="¿Existe información de cartografia social que indentifique áreas de amenaza o riesgo?"/>
    <s v="Calificable"/>
    <n v="1"/>
    <n v="0"/>
    <n v="0"/>
    <n v="0.05"/>
    <n v="0"/>
    <m/>
    <m/>
    <m/>
    <m/>
    <n v="0.48"/>
    <n v="0.41250000000000026"/>
    <m/>
    <s v="CUÍTIVA"/>
    <s v="Genny Caterine Laverde Ariza"/>
    <x v="19"/>
    <x v="19"/>
    <s v="BOYACÁ"/>
    <s v="• El municipio no tiene información de cartografia social que indentifique áreas de amenaza o riesgo"/>
    <s v="• En el municipio existe información de cartografia social que indentifique áreas de amenaza o riesgo"/>
    <s v="Nivel medio alto"/>
    <s v="Nivel medio alto"/>
  </r>
  <r>
    <s v="GRD.3"/>
    <x v="4"/>
    <s v="GRD.3.04"/>
    <s v="¿Se cuenta con información de nuevas zonas de amenaza o riesgo, en las que se identifiquen elementos expuestos  y vulnerabilidad (física, económica, social) a partir de la información catastral?"/>
    <s v="Calificable"/>
    <n v="1"/>
    <n v="0"/>
    <n v="0"/>
    <n v="0.15"/>
    <n v="0"/>
    <m/>
    <m/>
    <m/>
    <m/>
    <n v="0.48"/>
    <n v="0.41250000000000026"/>
    <m/>
    <s v="CUÍTIVA"/>
    <s v="Genny Caterine Laverde Ariza"/>
    <x v="19"/>
    <x v="19"/>
    <s v="BOYACÁ"/>
    <s v="• El municipio no cuenta con información de nuevas zonas de amenaza o riesgo, en las que se identifiquen elementos expuestos y vulnerabilidad (física, económica, social) a partir de la información catastral"/>
    <s v="• El municipio cuenta con información de nuevas zonas de amenaza o riesgo, en las que se identifiquen elementos expuestos y vulnerabilidad (física, económica, social) a partir de la información catastral"/>
    <s v="Nivel medio alto"/>
    <s v="Nivel medio alto"/>
  </r>
  <r>
    <s v="GRD.3"/>
    <x v="4"/>
    <s v="GRD.3.05"/>
    <s v="¿Se tienen identificadas las áreas con conflictos de uso en zonas de riesgo no mitigable (suelos de protección)?"/>
    <s v="Calificable"/>
    <n v="1"/>
    <n v="0"/>
    <n v="0"/>
    <n v="0.12"/>
    <n v="0"/>
    <m/>
    <m/>
    <m/>
    <m/>
    <n v="0.48"/>
    <n v="0.41250000000000026"/>
    <m/>
    <s v="CUÍTIVA"/>
    <s v="Genny Caterine Laverde Ariza"/>
    <x v="19"/>
    <x v="19"/>
    <s v="BOYACÁ"/>
    <s v="• El municipio no tienen identificadas las áreas con conflictos de uso en zonas de riesgo no mitigable (suelos de protección)"/>
    <s v="• El municipio tienen identificadas las áreas con conflictos de uso en zonas de riesgo no mitigable (suelos de protección)"/>
    <s v="Nivel medio alto"/>
    <s v="Nivel medio alto"/>
  </r>
  <r>
    <s v="GRD.3"/>
    <x v="4"/>
    <s v="GRD.3.06"/>
    <s v="¿ Se cuenta con información cartográfica actualizada de  las áreas de especial interés ambiental, territorios indígenas o étnicos, en la que se identifique zonas de riesgo o amenaza en dichas áreas?"/>
    <s v="Calificable"/>
    <n v="1"/>
    <n v="0"/>
    <n v="1"/>
    <n v="0.05"/>
    <n v="0.05"/>
    <m/>
    <m/>
    <m/>
    <m/>
    <n v="0.48"/>
    <n v="0.41250000000000026"/>
    <m/>
    <s v="CUÍTIVA"/>
    <s v="Genny Caterine Laverde Ariza"/>
    <x v="19"/>
    <x v="19"/>
    <s v="BOYACÁ"/>
    <s v="• El municipio no  cuenta con información cartográfica actualizada de  las áreas de especial interés ambiental, territorios indígenas o étnicos, en la que se identifique zonas de riesgo o amenaza en dichas áreas"/>
    <s v="• El municipio  cuenta con información cartográfica actualizada de  las áreas de especial interés ambiental, territorios indígenas o étnicos, en la que se identifique zonas de riesgo o amenaza en dichas áreas"/>
    <s v="Nivel medio alto"/>
    <s v="Nivel medio alto"/>
  </r>
  <r>
    <s v="GRD.3"/>
    <x v="4"/>
    <s v="GRD.3.07"/>
    <s v="¿Existe cartografía actualizada a nivel predial que integre los usos actuales catastrales y los definidos o establecidos por el POT vigente para las zonas de amenaza o riesgo identificadas?"/>
    <s v="Calificable"/>
    <n v="1"/>
    <n v="0"/>
    <n v="1"/>
    <n v="0.2"/>
    <n v="0.2"/>
    <m/>
    <m/>
    <m/>
    <m/>
    <n v="0.48"/>
    <n v="0.41250000000000026"/>
    <m/>
    <s v="CUÍTIVA"/>
    <s v="Genny Caterine Laverde Ariza"/>
    <x v="19"/>
    <x v="19"/>
    <s v="BOYACÁ"/>
    <s v="• El municipio no tiene cartografía actualizada a nivel predial que integre los usos actuales catastrales y los definidos o establecidos por el pot vigente para las zonas de amenaza o riesgo identificadas"/>
    <s v="• Existe cartografía actualizada a nivel predial que integre los usos actuales catastrales y los definidos o establecidos por el pot vigente para las zonas de amenaza o riesgo identificadas"/>
    <s v="Nivel medio alto"/>
    <s v="Nivel medio alto"/>
  </r>
  <r>
    <s v="GRD.3"/>
    <x v="4"/>
    <s v="GRD.3.08"/>
    <s v="¿Se cuenta con un inventario de asentamientos que caracterice los predios, viviendas, hogares,  e infraestructura o espacio público y equipamientos, en zonas de alto riesgo no mitigable?"/>
    <s v="Calificable"/>
    <n v="1"/>
    <n v="0"/>
    <n v="0"/>
    <n v="0.1"/>
    <n v="0"/>
    <m/>
    <m/>
    <m/>
    <m/>
    <n v="0.48"/>
    <n v="0.41250000000000026"/>
    <m/>
    <s v="CUÍTIVA"/>
    <s v="Genny Caterine Laverde Ariza"/>
    <x v="19"/>
    <x v="19"/>
    <s v="BOYACÁ"/>
    <s v="• El municipio no cuenta con un inventario de asentamientos que caracterice los predios, viviendas, hogares e infraestructura o espacio público y equipamientos, en zonas de alto riesgo no mitigable"/>
    <s v="• Se cuenta con un inventario de asentamientos que caracterice los predios, viviendas, hogares e infraestructura o espacio público y equipamientos, en zonas de alto riesgo no mitigable"/>
    <s v="Nivel medio alto"/>
    <s v="Nivel medio alto"/>
  </r>
  <r>
    <s v="GRD.3"/>
    <x v="4"/>
    <s v="GRD.3.09"/>
    <s v="¿Se tienen identificados predios sin desarrollar que puedan constituirse como zonas de reservas de tierra para adelantar procesos de reasentamiento?"/>
    <s v="Calificable"/>
    <n v="1"/>
    <n v="0"/>
    <n v="0"/>
    <n v="0.1"/>
    <n v="0"/>
    <m/>
    <m/>
    <m/>
    <m/>
    <n v="0.48"/>
    <n v="0.41250000000000026"/>
    <m/>
    <s v="CUÍTIVA"/>
    <s v="Genny Caterine Laverde Ariza"/>
    <x v="19"/>
    <x v="19"/>
    <s v="BOYACÁ"/>
    <s v="• El municipio no tienen identificados predios sin desarrollar que puedan constituirse como zonas de reservas de tierra para adelantar procesos de reasentamiento"/>
    <s v="• El municipio tiene identificados predios sin desarrollar que puedan constituirse como zonas de reservas de tierra para adelantar procesos de reasentamiento"/>
    <s v="Nivel medio alto"/>
    <s v="Nivel medio alto"/>
  </r>
  <r>
    <s v="GRD.3"/>
    <x v="4"/>
    <s v="GRD.3.10"/>
    <s v="¿Se tienen identificadas las áreas donde se desarrollan actividades industriales, ganaderas, forestales?"/>
    <s v="Calificable"/>
    <n v="1"/>
    <n v="0"/>
    <n v="1"/>
    <n v="0.05"/>
    <n v="0.05"/>
    <m/>
    <m/>
    <m/>
    <m/>
    <n v="0.48"/>
    <n v="0.41250000000000026"/>
    <m/>
    <s v="CUÍTIVA"/>
    <s v="Genny Caterine Laverde Ariza"/>
    <x v="19"/>
    <x v="19"/>
    <s v="BOYACÁ"/>
    <s v="• El municipio no tienen identificadas las áreas donde se desarrollan actividades industriales, ganaderas, forestales"/>
    <s v="• El municipio tiene identificadas las áreas donde se desarrollan actividades industriales, ganaderas, forestales"/>
    <s v="Nivel medio alto"/>
    <s v="Nivel medio alto"/>
  </r>
  <r>
    <s v="AMB.1"/>
    <x v="5"/>
    <s v="AMB.1.01"/>
    <s v="¿El municipio ha identificado la presencia de alguna de las clasificaciones incluidas en las Áreas de Especial Interés Ambiental (AEIA) dentro de su territorio, según la Resolución 1608 de 2021?"/>
    <s v="Calificable"/>
    <n v="1"/>
    <n v="0"/>
    <n v="1"/>
    <n v="0.38"/>
    <n v="0.38"/>
    <m/>
    <m/>
    <m/>
    <m/>
    <n v="0.6"/>
    <n v="0.57764705882352962"/>
    <m/>
    <s v="CUÍTIVA"/>
    <s v="Genny Caterine Laverde Ariza"/>
    <x v="20"/>
    <x v="20"/>
    <s v="BOYACÁ"/>
    <s v="• El municipio no ha identificado la presencia de alguna de las clasificaciones incluidas en las áreas de especial interés ambiental (AEIA) dentro de su territorio, según la Resolución 1608 de 2021"/>
    <s v="• El municipio ha identificado la presencia de alguna de las clasificaciones incluidas en las áreas de especial interés ambiental (AEIA) dentro de su territorio, según la Resolución 1608 de 2021"/>
    <s v="Nivel alto"/>
    <s v="Nivel medio alto"/>
  </r>
  <r>
    <s v="AMB.1"/>
    <x v="5"/>
    <s v="AMB.1.02"/>
    <s v="¿Los funcionarios de la actual administración han recibido capacitaciones o acceso a espacios de apoyo para la consulta de la información relacionada con las determinantes ambientales?"/>
    <s v="Calificable"/>
    <n v="1"/>
    <n v="0"/>
    <n v="0"/>
    <n v="0.12"/>
    <n v="0"/>
    <m/>
    <m/>
    <m/>
    <m/>
    <n v="0.6"/>
    <n v="0.57764705882352962"/>
    <m/>
    <s v="CUÍTIVA"/>
    <s v="Genny Caterine Laverde Ariza"/>
    <x v="20"/>
    <x v="20"/>
    <s v="BOYACÁ"/>
    <s v="• Los funcionarios de la actual administración no han recibido capacitaciones o acceso a espacios de apoyo para la consulta de la información relacionada con las determinantes ambientales"/>
    <s v="• Los funcionarios de la actual administración han recibido capacitaciones o acceso a espacios de apoyo para la consulta de la información relacionada con las determinantes ambientales"/>
    <s v="Nivel alto"/>
    <s v="Nivel medio alto"/>
  </r>
  <r>
    <s v="AMB.1"/>
    <x v="5"/>
    <s v="AMB.1.03"/>
    <s v="¿El municipio tiene actualizadas sus determinantes ambientales?"/>
    <s v="Calificable"/>
    <n v="1"/>
    <n v="0"/>
    <n v="1"/>
    <n v="0.22"/>
    <n v="0.22"/>
    <m/>
    <m/>
    <m/>
    <m/>
    <n v="0.6"/>
    <n v="0.57764705882352962"/>
    <m/>
    <s v="CUÍTIVA"/>
    <s v="Genny Caterine Laverde Ariza"/>
    <x v="20"/>
    <x v="20"/>
    <s v="BOYACÁ"/>
    <s v="• El municipio no tiene actualizadas sus determinantes ambientales"/>
    <s v="• El municipio tiene actualizadas sus determinantes ambientales"/>
    <s v="Nivel alto"/>
    <s v="Nivel medio alto"/>
  </r>
  <r>
    <s v="AMB.1"/>
    <x v="5"/>
    <s v="AMB.1.04"/>
    <s v="¿Las determinantes ambientales del municipio están espacializadas y estan disponibles para ser consultadas?"/>
    <s v="Calificable"/>
    <n v="1"/>
    <n v="0"/>
    <n v="0"/>
    <n v="0.28000000000000003"/>
    <n v="0"/>
    <m/>
    <m/>
    <m/>
    <m/>
    <n v="0.6"/>
    <n v="0.57764705882352962"/>
    <m/>
    <s v="CUÍTIVA"/>
    <s v="Genny Caterine Laverde Ariza"/>
    <x v="20"/>
    <x v="20"/>
    <s v="BOYACÁ"/>
    <s v="• Las determinantes ambientales del municipio no están espacializadas y están disponibles para ser consultadas"/>
    <s v="• Las determinantes ambientales del municipio están espacializadas y están disponibles para ser consultadas"/>
    <s v="Nivel alto"/>
    <s v="Nivel medio alto"/>
  </r>
  <r>
    <s v="AMB.2"/>
    <x v="5"/>
    <s v="AMB.2.01"/>
    <s v="¿El municipio ha identificado geográficamente los elementos que componen su Estructura Ecológica Principal?"/>
    <s v="Calificable"/>
    <n v="1"/>
    <n v="0"/>
    <n v="1"/>
    <n v="0.2"/>
    <n v="0.2"/>
    <m/>
    <m/>
    <m/>
    <m/>
    <n v="1"/>
    <n v="0.57764705882352962"/>
    <m/>
    <s v="CUÍTIVA"/>
    <s v="Genny Caterine Laverde Ariza"/>
    <x v="21"/>
    <x v="21"/>
    <s v="BOYACÁ"/>
    <s v="• El municipio no ha identificado geográficamente los elementos que componen su estructura ecológica principal"/>
    <s v="• El municipio ha identificado geográficamente los elementos que componen su estructura ecológica principal"/>
    <s v="Nivel alto"/>
    <s v="Nivel medio alto"/>
  </r>
  <r>
    <s v="AMB.2"/>
    <x v="5"/>
    <s v="AMB.2.02"/>
    <s v="¿El municipio ha identificado los predios o asentamientos ubicados dentro de las Áreas de Especial Interés Ambiental (AEIA)?"/>
    <s v="Calificable"/>
    <n v="1"/>
    <n v="0"/>
    <n v="1"/>
    <n v="0.3"/>
    <n v="0.3"/>
    <m/>
    <m/>
    <m/>
    <m/>
    <n v="1"/>
    <n v="0.57764705882352962"/>
    <m/>
    <s v="CUÍTIVA"/>
    <s v="Genny Caterine Laverde Ariza"/>
    <x v="21"/>
    <x v="21"/>
    <s v="BOYACÁ"/>
    <s v="• El municipio no ha identificado los predios o asentamientos ubicados dentro de las áreas de especial interés ambiental (AEIA)"/>
    <s v="• El municipio ha identificado los predios o asentamientos ubicados dentro de las áreas de especial interés ambiental (AEIA)"/>
    <s v="Nivel alto"/>
    <s v="Nivel medio alto"/>
  </r>
  <r>
    <s v="AMB.2"/>
    <x v="5"/>
    <s v="AMB.2.03"/>
    <s v="¿El municipio ha identificado los procesos de ordenamiento ambiental del territorio que incluyan POMCA, POMIUAC, planes de manejo de áreas SINAP y planes de manejo de humedales, entre otros?_x000a_"/>
    <s v="Calificable"/>
    <n v="1"/>
    <n v="0"/>
    <n v="1"/>
    <n v="0.25"/>
    <n v="0.25"/>
    <m/>
    <m/>
    <m/>
    <m/>
    <n v="1"/>
    <n v="0.57764705882352962"/>
    <m/>
    <s v="CUÍTIVA"/>
    <s v="Genny Caterine Laverde Ariza"/>
    <x v="21"/>
    <x v="21"/>
    <s v="BOYACÁ"/>
    <s v="• El municipio no ha identificado los procesos de ordenamiento ambiental del territorio que incluyan POMCA, POMIUAC, planes de manejo de áreas SINAP y planes de manejo de humedales, entre otros_x000a_"/>
    <s v="• El municipio ha identificado los procesos de ordenamiento ambiental del territorio que incluyan POMCA, POMIUAC, planes de manejo de áreas SINAP y planes de manejo de humedales, entre otros_x000a_"/>
    <s v="Nivel alto"/>
    <s v="Nivel medio alto"/>
  </r>
  <r>
    <s v="AMB.2"/>
    <x v="5"/>
    <s v="AMB.2.04"/>
    <s v="¿El municipio considera la zonificación ambiental en sus decisiones territoriales, en el marco del plan de zonificación ambiental participativa de las subregiones PDET? (En caso del que municipio no sea PDET califique 1)"/>
    <s v="Calificable"/>
    <n v="1"/>
    <n v="0"/>
    <n v="1"/>
    <n v="0.25"/>
    <n v="0.25"/>
    <m/>
    <m/>
    <m/>
    <m/>
    <n v="1"/>
    <n v="0.57764705882352962"/>
    <m/>
    <s v="CUÍTIVA"/>
    <s v="Genny Caterine Laverde Ariza"/>
    <x v="21"/>
    <x v="21"/>
    <s v="BOYACÁ"/>
    <s v="• El municipio no considera la zonificación ambiental en sus decisiones territoriales, en el marco del plan de zonificación ambiental participativa de las subregiones PDET"/>
    <s v="• El municipio considera la zonificación ambiental en sus decisiones territoriales, en el marco del plan de zonificación ambiental participativa de las subregiones PDET"/>
    <s v="Nivel alto"/>
    <s v="Nivel medio alto"/>
  </r>
  <r>
    <s v="AMB.3"/>
    <x v="5"/>
    <s v="AMB.3.01"/>
    <s v="¿El municipio tiene identificadas los territorios con procesos de conservación como reservas naturales y áreas protegidas en su territorio, incluyendo refugios de vida silvestre, reservas de la biosfera, recursos genéticos, estrategias de Pago por Servicios Ambientales, Estrategias de reducción de emisiones de gases de efecto invernadero (RED++), estrategias de reducción de las emisiones debidas a la deforestación y la degradación de los bosques (REDD+), Otras Medidas Efectivas de Conservación Basadas en Áreas (OMEC), Acuerdos de conservación, de protección y/o uso sostenible, Predios de Conservación del Recurso Hídrico u otra? "/>
    <s v="Calificable"/>
    <n v="1"/>
    <n v="0"/>
    <n v="0"/>
    <n v="7.0000000000000007E-2"/>
    <n v="0"/>
    <m/>
    <m/>
    <m/>
    <m/>
    <n v="0.38"/>
    <n v="0.57764705882352962"/>
    <m/>
    <s v="CUÍTIVA"/>
    <s v="Genny Caterine Laverde Ariza"/>
    <x v="22"/>
    <x v="22"/>
    <s v="BOYACÁ"/>
    <s v="• El municipio no tiene identificadas los territorios con procesos de conservación como reservas naturales y áreas protegidas en su territorio, incluyendo refugios de vida silvestre, reservas de la biosfera, recursos genéticos, estrategias de pago por servicios ambientales, estrategias de reducción de emisiones de gases de efecto invernadero (RED++), estrategias de reducción de las emisiones debidas a la deforestación y la degradación de los bosques (REDD+), otras medidas efectivas de conservación basadas en áreas (OMEC), acuerdos de conservación, de protección y/o uso sostenible, predios de conservación del recurso hídrico u otra"/>
    <s v="• El municipio tiene identificados los territorios con procesos de conservación como reservas naturales y áreas protegidas en su territorio, incluyendo refugios de vida silvestre, reservas de la biosfera, recursos genéticos, estrategias de pago por servicios ambientales, estrategias de reducción de emisiones de gases de efecto invernadero (RED++), estrategias de reducción de las emisiones debidas a la deforestación y la degradación de los bosques (REDD+), otras medidas efectivas de conservación basadas en áreas (OMEC), acuerdos de conservación, de protección y/o uso sostenible, predios de conservación del recurso hídrico u otra"/>
    <s v="Nivel medio"/>
    <s v="Nivel medio alto"/>
  </r>
  <r>
    <s v="AMB.3"/>
    <x v="5"/>
    <s v="AMB.3.02"/>
    <s v="¿El municipio ha identificado Zonas de reserva campesina, Zonas de Interés de Desarrollo Rural y Económico (ZIDRES), territorios campesinos agroalimentarios - TECAM, dentro de su territorio? (art 359 PND - Decreto 780 de 2024)"/>
    <s v="Calificable"/>
    <n v="1"/>
    <n v="0"/>
    <n v="0"/>
    <n v="7.0000000000000007E-2"/>
    <n v="0"/>
    <m/>
    <m/>
    <m/>
    <m/>
    <n v="0.38"/>
    <n v="0.57764705882352962"/>
    <m/>
    <s v="CUÍTIVA"/>
    <s v="Genny Caterine Laverde Ariza"/>
    <x v="22"/>
    <x v="22"/>
    <s v="BOYACÁ"/>
    <s v="• El municipio no ha identificado zonas de reserva campesina, zonas de interés de desarrollo rural y económico (ZIDRES), territorios campesinos agroalimentarios - TECAM, dentro de su territorio (art 359 PND - Decreto 780 de 2024)"/>
    <s v="• El municipio ha identificado zonas de reserva campesina, zonas de interés de desarrollo rural y económico (ZIDRES), territorios campesinos agroalimentarios - TECAM, dentro de su territorio (art 359 PND - Decreto 780 de 2024)"/>
    <s v="Nivel medio"/>
    <s v="Nivel medio alto"/>
  </r>
  <r>
    <s v="AMB.3"/>
    <x v="5"/>
    <s v="AMB.3.03"/>
    <s v="¿El municipio utiliza los insumos y productos generados por la gestión catastral para tomar decisiones en el ordenamiento ambiental del territorio?"/>
    <s v="Calificable"/>
    <n v="1"/>
    <n v="0"/>
    <n v="1"/>
    <n v="0.21"/>
    <n v="0.21"/>
    <m/>
    <m/>
    <m/>
    <m/>
    <n v="0.38"/>
    <n v="0.57764705882352962"/>
    <m/>
    <s v="CUÍTIVA"/>
    <s v="Genny Caterine Laverde Ariza"/>
    <x v="22"/>
    <x v="22"/>
    <s v="BOYACÁ"/>
    <s v="• El municipio no utiliza los insumos y productos generados por la gestión catastral para tomar decisiones en el ordenamiento ambiental del territorio"/>
    <s v="• El municipio utiliza los insumos y productos generados por la gestión catastral para tomar decisiones en el ordenamiento ambiental del territorio"/>
    <s v="Nivel medio"/>
    <s v="Nivel medio alto"/>
  </r>
  <r>
    <s v="AMB.3"/>
    <x v="5"/>
    <s v="AMB.3.04"/>
    <s v="¿El municipio realiza el registro y seguimiento a los procesos de reconversión productiva dentro de su territorio? "/>
    <s v="Calificable"/>
    <n v="1"/>
    <n v="0"/>
    <n v="0"/>
    <n v="7.0000000000000007E-2"/>
    <n v="0"/>
    <m/>
    <m/>
    <m/>
    <m/>
    <n v="0.38"/>
    <n v="0.57764705882352962"/>
    <m/>
    <s v="CUÍTIVA"/>
    <s v="Genny Caterine Laverde Ariza"/>
    <x v="22"/>
    <x v="22"/>
    <s v="BOYACÁ"/>
    <s v="• El municipio no realiza el registro y seguimiento a los procesos de reconversión productiva dentro de su territorio"/>
    <s v="• El municipio realiza el registro y seguimiento a los procesos de reconversión productiva dentro de su territorio"/>
    <s v="Nivel medio"/>
    <s v="Nivel medio alto"/>
  </r>
  <r>
    <s v="AMB.3"/>
    <x v="5"/>
    <s v="AMB.3.05"/>
    <s v="¿El municipio tiene conocimiento de la cifra actualizada de deforestación en su municipio? o  ¿sabe si está ubicado dentro de los Núcleos de Desarrollo Forestal y de la Biodiversidad en el país - NDFyB?"/>
    <s v="Calificable"/>
    <n v="1"/>
    <n v="0"/>
    <n v="0"/>
    <n v="0.2"/>
    <n v="0"/>
    <m/>
    <m/>
    <m/>
    <m/>
    <n v="0.38"/>
    <n v="0.57764705882352962"/>
    <m/>
    <s v="CUÍTIVA"/>
    <s v="Genny Caterine Laverde Ariza"/>
    <x v="22"/>
    <x v="22"/>
    <s v="BOYACÁ"/>
    <s v="• El municipio no tiene conocimiento de la cifra actualizada de deforestación en su municipio o NO sabe si está ubicado dentro de los núcleos de desarrollo forestal y de la biodiversidad en el país - NDFYB"/>
    <s v="• El municipio tiene conocimiento de la cifra actualizada de deforestación en su municipio o sabe si está ubicado dentro de los núcleos de desarrollo forestal y de la biodiversidad en el país - NDFYB"/>
    <s v="Nivel medio"/>
    <s v="Nivel medio alto"/>
  </r>
  <r>
    <s v="AMB.3"/>
    <x v="5"/>
    <s v="AMB.3.06"/>
    <s v="¿El municipio ha realizado acciones o implementado sistemas de monitoreo territorial para fortalecer el control y seguimiento de la deforestación en áreas clave, utilizando herramientas del Catastro Multipropósito en línea con los objetivos de la Línea de Acción 4 del CONPES 4021?"/>
    <s v="Calificable"/>
    <n v="1"/>
    <n v="0"/>
    <n v="0"/>
    <n v="7.0000000000000007E-2"/>
    <n v="0"/>
    <m/>
    <m/>
    <m/>
    <m/>
    <n v="0.38"/>
    <n v="0.57764705882352962"/>
    <m/>
    <s v="CUÍTIVA"/>
    <s v="Genny Caterine Laverde Ariza"/>
    <x v="22"/>
    <x v="22"/>
    <s v="BOYACÁ"/>
    <s v="• El municipio no ha realizado acciones o implementado sistemas de monitoreo territorial para fortalecer el control y seguimiento de la deforestación en áreas clave, utilizando herramientas del catastro multipropósito en línea con los objetivos de la línea de acción 4 del Conpes 4021"/>
    <s v="• El municipio ha realizado acciones o implementado sistemas de monitoreo territorial para fortalecer el control y seguimiento de la deforestación en áreas clave, utilizando herramientas del catastro multipropósito en línea con los objetivos de la línea de acción 4 del Conpes 4021"/>
    <s v="Nivel medio"/>
    <s v="Nivel medio alto"/>
  </r>
  <r>
    <s v="AMB.3"/>
    <x v="5"/>
    <s v="AMB.3.07"/>
    <s v=" ¿El municipio ha identificado áreas con conflictos o tensiones recurrentes y concurrentes, y problemáticas de uso del suelo?"/>
    <s v="Calificable"/>
    <n v="1"/>
    <n v="0"/>
    <n v="0"/>
    <n v="7.0000000000000007E-2"/>
    <n v="0"/>
    <m/>
    <m/>
    <m/>
    <m/>
    <n v="0.38"/>
    <n v="0.57764705882352962"/>
    <m/>
    <s v="CUÍTIVA"/>
    <s v="Genny Caterine Laverde Ariza"/>
    <x v="22"/>
    <x v="22"/>
    <s v="BOYACÁ"/>
    <s v="• El municipio no ha identificado áreas con conflictos o tensiones recurrentes y concurrentes, y problemáticas de uso del suelo"/>
    <s v="• El municipio ha identificado áreas con conflictos o tensiones recurrentes y concurrentes, y problemáticas de uso del suelo"/>
    <s v="Nivel medio"/>
    <s v="Nivel medio alto"/>
  </r>
  <r>
    <s v="AMB.3"/>
    <x v="5"/>
    <s v="AMB.3.08"/>
    <s v="¿Los funcionarios municipales han recibido capacitaciones o espacios de apoyo para abordar los temas ambientales, incluyendo la dimensión ambiental del ordenamiento territorial?"/>
    <s v="Calificable"/>
    <n v="1"/>
    <n v="0"/>
    <n v="0"/>
    <n v="7.0000000000000007E-2"/>
    <n v="0"/>
    <m/>
    <m/>
    <m/>
    <m/>
    <n v="0.38"/>
    <n v="0.57764705882352962"/>
    <m/>
    <s v="CUÍTIVA"/>
    <s v="Genny Caterine Laverde Ariza"/>
    <x v="22"/>
    <x v="22"/>
    <s v="BOYACÁ"/>
    <s v="• Los funcionarios municipales han recibido capacitaciones o espacios de apoyo para abordar los temas ambientales, incluyendo la dimensión ambiental del ordenamiento territorial"/>
    <s v="• Los funcionarios municipales han recibido capacitaciones o espacios de apoyo para abordar los temas ambientales, incluyendo la dimensión ambiental del ordenamiento territorial"/>
    <s v="Nivel medio"/>
    <s v="Nivel medio alto"/>
  </r>
  <r>
    <s v="AMB.3"/>
    <x v="5"/>
    <s v="AMB.3.09"/>
    <s v="¿El municipio conoce y participa activamente en las instancias de coordinación, gestión y toma de decisiones interinstitucionales en temas ambientales?"/>
    <s v="Calificable"/>
    <n v="1"/>
    <n v="0"/>
    <n v="1"/>
    <n v="0.17"/>
    <n v="0.17"/>
    <m/>
    <m/>
    <m/>
    <m/>
    <n v="0.38"/>
    <n v="0.57764705882352962"/>
    <m/>
    <s v="CUÍTIVA"/>
    <s v="Genny Caterine Laverde Ariza"/>
    <x v="22"/>
    <x v="22"/>
    <s v="BOYACÁ"/>
    <s v="• El municipio no conoce y participa activamente en las instancias de coordinación, gestión y toma de decisiones interinstitucionales en temas ambientales"/>
    <s v="• El municipio conoce y participa activamente en las instancias de coordinación, gestión y toma de decisiones interinstitucionales en temas ambientales"/>
    <s v="Nivel medio"/>
    <s v="Nivel medio alto"/>
  </r>
  <r>
    <s v="I.1"/>
    <x v="6"/>
    <s v="I.1.01"/>
    <s v="¿Se cuenta con una persona  con perfil especializado para el manejo de información catastral en la Secretaría de planeación?"/>
    <s v="Calificable"/>
    <n v="1"/>
    <n v="0"/>
    <n v="1"/>
    <n v="0.24"/>
    <n v="0.24"/>
    <m/>
    <m/>
    <m/>
    <m/>
    <n v="0.4"/>
    <n v="0.4"/>
    <m/>
    <s v="CUÍTIVA"/>
    <s v="Genny Caterine Laverde Ariza"/>
    <x v="23"/>
    <x v="23"/>
    <s v="BOYACÁ"/>
    <s v="• El municipio no cuenta con una persona  con perfil especializado para el manejo de información catastral en la secretaría de planeación"/>
    <s v="• El municipio cuenta con una persona  con perfil especializado para el manejo de información catastral en la secretaría de planeación"/>
    <s v="Nivel medio alto"/>
    <s v="Nivel medio alto"/>
  </r>
  <r>
    <s v="I.1"/>
    <x v="6"/>
    <s v="I.1.02"/>
    <s v="¿Se cuenta con una persona con perfil especializado para el manejo de información catastral en la Secretaría de hacienda?"/>
    <s v="Calificable"/>
    <n v="1"/>
    <n v="0"/>
    <n v="0"/>
    <n v="0.2"/>
    <n v="0"/>
    <m/>
    <m/>
    <m/>
    <m/>
    <n v="0.4"/>
    <n v="0.4"/>
    <m/>
    <s v="CUÍTIVA"/>
    <s v="Genny Caterine Laverde Ariza"/>
    <x v="23"/>
    <x v="23"/>
    <s v="BOYACÁ"/>
    <s v="• El municipio no cuenta con una persona con perfil especializado para el manejo de información catastral en la secretaría de hacienda"/>
    <s v="• El municipio cuenta con una persona con perfil especializado para el manejo de información catastral en la secretaría de hacienda"/>
    <s v="Nivel medio alto"/>
    <s v="Nivel medio alto"/>
  </r>
  <r>
    <s v="I.1"/>
    <x v="6"/>
    <s v="I.1.03"/>
    <s v="¿Se cuenta con una persona designada para consultar y gestionar la información catastral?"/>
    <s v="Calificable"/>
    <n v="1"/>
    <n v="0"/>
    <n v="1"/>
    <n v="0.16"/>
    <n v="0.16"/>
    <m/>
    <m/>
    <m/>
    <m/>
    <n v="0.4"/>
    <n v="0.4"/>
    <m/>
    <s v="CUÍTIVA"/>
    <s v="Genny Caterine Laverde Ariza"/>
    <x v="23"/>
    <x v="23"/>
    <s v="BOYACÁ"/>
    <s v="• El municipio no cuenta con una persona designada para consultar y gestionar la información catastral"/>
    <s v="• El municipio cuenta con una persona designada para consultar y gestionar la información catastral"/>
    <s v="Nivel medio alto"/>
    <s v="Nivel medio alto"/>
  </r>
  <r>
    <s v="I.1"/>
    <x v="6"/>
    <s v="I.1.04"/>
    <s v="¿Se cuenta con una instancia formal en la que se discutan los procesos y usos del catastro?"/>
    <s v="Calificable"/>
    <n v="1"/>
    <n v="0"/>
    <n v="0"/>
    <n v="0.4"/>
    <n v="0"/>
    <m/>
    <m/>
    <m/>
    <m/>
    <n v="0.4"/>
    <n v="0.4"/>
    <m/>
    <s v="CUÍTIVA"/>
    <s v="Genny Caterine Laverde Ariza"/>
    <x v="23"/>
    <x v="23"/>
    <s v="BOYACÁ"/>
    <s v="• El municipio no cuenta con una instancia formal en la que se discutan los procesos y usos del catastro"/>
    <s v="• El municipio cuenta con una instancia formal en la que se discutan los procesos y usos del catastro"/>
    <s v="Nivel medio alto"/>
    <s v="Nivel medio alto"/>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
  <r>
    <x v="0"/>
    <s v="CTH.1.01"/>
    <s v="¿El municipio cuenta con funcionarios formados o capacitados en ordenamiento territorial, planeación, catastro para consultar y gestionar información territorial?"/>
    <s v="Calificable"/>
    <n v="1"/>
    <n v="0"/>
    <x v="0"/>
    <n v="0.2"/>
    <n v="0"/>
    <m/>
    <m/>
    <m/>
    <m/>
    <x v="0"/>
    <x v="0"/>
    <m/>
    <n v="0"/>
    <n v="0"/>
    <s v="CTH.1"/>
    <x v="0"/>
    <n v="0"/>
    <x v="0"/>
    <s v="• El municipio cuenta con funcionarios formados o capacitados en ordenamiento territorial, planeación, catastro para consultar y gestionar información territorial"/>
    <s v="Nivel bajo"/>
    <x v="0"/>
  </r>
  <r>
    <x v="0"/>
    <s v="CTH.1.02"/>
    <s v="¿Los funcionarios de la actual administración han recibido capacitación en el uso de software SIG, incluyendo su instalación, edición y consulta de información geográfica?"/>
    <s v="Calificable"/>
    <n v="1"/>
    <n v="0"/>
    <x v="0"/>
    <n v="0.2"/>
    <n v="0"/>
    <m/>
    <m/>
    <m/>
    <m/>
    <x v="0"/>
    <x v="0"/>
    <m/>
    <n v="0"/>
    <n v="0"/>
    <s v="CTH.1"/>
    <x v="0"/>
    <n v="0"/>
    <x v="1"/>
    <s v="• Los funcionarios de la actual administración han recibido capacitación en el uso de software SIG, incluyendo su instalación, edición y consulta de información geográfica"/>
    <s v="Nivel bajo"/>
    <x v="0"/>
  </r>
  <r>
    <x v="0"/>
    <s v="CTH.1.03"/>
    <s v="¿Los funcionarios de la actual administración han recibido capacitación en el uso, análisis y aprovechamiento de datos e insumos catastrales para la toma de decisiones?"/>
    <s v="Calificable"/>
    <n v="1"/>
    <n v="0"/>
    <x v="0"/>
    <n v="0.2"/>
    <n v="0"/>
    <m/>
    <m/>
    <m/>
    <m/>
    <x v="0"/>
    <x v="0"/>
    <m/>
    <n v="0"/>
    <n v="0"/>
    <s v="CTH.1"/>
    <x v="0"/>
    <n v="0"/>
    <x v="2"/>
    <s v="• Los funcionarios de la actual administración han recibido capacitación en el uso, análisis y aprovechamiento de datos e insumos catastrales para la toma de decisiones"/>
    <s v="Nivel bajo"/>
    <x v="0"/>
  </r>
  <r>
    <x v="0"/>
    <s v="CTH.1.04"/>
    <s v="¿Los funcionarios de la actual administración han sido capacitados para atender solicitudes ciudadanas (PQRSD) relacionadas con el acceso y uso de información territorial?"/>
    <s v="Calificable"/>
    <n v="1"/>
    <n v="0"/>
    <x v="0"/>
    <n v="0.1"/>
    <n v="0"/>
    <m/>
    <m/>
    <m/>
    <m/>
    <x v="0"/>
    <x v="0"/>
    <m/>
    <n v="0"/>
    <n v="0"/>
    <s v="CTH.1"/>
    <x v="0"/>
    <n v="0"/>
    <x v="3"/>
    <s v="• Los funcionarios de la actual administración  han sido capacitados para atender solicitudes ciudadanas (PQRSD) relacionadas con el acceso y uso de información territorial"/>
    <s v="Nivel bajo"/>
    <x v="0"/>
  </r>
  <r>
    <x v="0"/>
    <s v="CTH.1.05"/>
    <s v="¿Los funcionarios de la actual administración han recibido alguna capacitación sobre el estándar LADM?"/>
    <s v="Calificable"/>
    <n v="1"/>
    <n v="0"/>
    <x v="0"/>
    <n v="0.15"/>
    <n v="0"/>
    <m/>
    <m/>
    <m/>
    <m/>
    <x v="0"/>
    <x v="0"/>
    <m/>
    <n v="0"/>
    <n v="0"/>
    <s v="CTH.1"/>
    <x v="0"/>
    <n v="0"/>
    <x v="4"/>
    <s v="• Los funcionarios de la actual administración  han recibido alguna capacitación sobre el estándar LADM"/>
    <s v="Nivel bajo"/>
    <x v="0"/>
  </r>
  <r>
    <x v="0"/>
    <s v="CTH.1.06"/>
    <s v="¿Los funcionarios de la actual administración tienen capacidades para generar, procesar y organizar información territorial (captura, edición, estructuración y publicación)?"/>
    <s v="Calificable"/>
    <n v="1"/>
    <n v="0"/>
    <x v="0"/>
    <n v="0.15"/>
    <n v="0"/>
    <m/>
    <m/>
    <m/>
    <m/>
    <x v="0"/>
    <x v="0"/>
    <m/>
    <n v="0"/>
    <n v="0"/>
    <s v="CTH.1"/>
    <x v="0"/>
    <n v="0"/>
    <x v="5"/>
    <s v="• Los funcionarios de la actual administración  tienen capacidades para generar, procesar y organizar información territorial (captura, edición, estructuración y publicación)"/>
    <s v="Nivel bajo"/>
    <x v="0"/>
  </r>
  <r>
    <x v="0"/>
    <s v="PGI.1.01"/>
    <s v="¿El municipio consulta y utiliza información territorial de fuentes externas (como Sentinel, Google Earth, SIAC, datos abiertos), y estos procesos están documentados o apropiados?"/>
    <s v="Calificable"/>
    <n v="1"/>
    <n v="0"/>
    <x v="0"/>
    <n v="0.4"/>
    <n v="0"/>
    <m/>
    <m/>
    <m/>
    <m/>
    <x v="0"/>
    <x v="0"/>
    <m/>
    <n v="0"/>
    <n v="0"/>
    <s v="PGI.1"/>
    <x v="1"/>
    <n v="0"/>
    <x v="6"/>
    <s v="• El municipio consulta y utiliza información territorial de fuentes externas (como Sentinel, Google Earth, SIAC, datos abiertos), y estos procesos están documentados o apropiados"/>
    <s v="Nivel bajo"/>
    <x v="0"/>
  </r>
  <r>
    <x v="0"/>
    <s v="PGI.1.02"/>
    <s v="¿El municipio cuenta con un mecanismo para controlar y registrar versiones de la información territorial?"/>
    <s v="Calificable"/>
    <n v="1"/>
    <n v="0"/>
    <x v="0"/>
    <n v="0.2"/>
    <n v="0"/>
    <m/>
    <m/>
    <m/>
    <m/>
    <x v="0"/>
    <x v="0"/>
    <m/>
    <n v="0"/>
    <n v="0"/>
    <s v="PGI.1"/>
    <x v="1"/>
    <n v="0"/>
    <x v="7"/>
    <s v="• El municipio cuenta con un mecanismo para controlar y registrar versiones de la información territorial"/>
    <s v="Nivel bajo"/>
    <x v="0"/>
  </r>
  <r>
    <x v="0"/>
    <s v="PGI.1.03"/>
    <s v="¿Existen procedimientos para la producción de información territorial documental, estadística o geográfica?"/>
    <s v="Calificable"/>
    <n v="1"/>
    <n v="0"/>
    <x v="0"/>
    <n v="0.4"/>
    <n v="0"/>
    <m/>
    <m/>
    <m/>
    <m/>
    <x v="0"/>
    <x v="0"/>
    <m/>
    <n v="0"/>
    <n v="0"/>
    <s v="PGI.1"/>
    <x v="1"/>
    <n v="0"/>
    <x v="8"/>
    <s v="• En el municipio existen procedimientos para la producción de información territorial documental, estadística o geográfica"/>
    <s v="Nivel bajo"/>
    <x v="0"/>
  </r>
  <r>
    <x v="0"/>
    <s v="PGI.2.01"/>
    <s v="¿Existen mecanismos de participación ciudadana en temas de ordenamiento territorial, licenciamiento, estratificación, normas urbanas y gestión del riesgo, ya sea documentados o aplicados en la práctica?"/>
    <s v="Calificable"/>
    <n v="1"/>
    <n v="0"/>
    <x v="0"/>
    <n v="1"/>
    <n v="0"/>
    <m/>
    <m/>
    <m/>
    <m/>
    <x v="0"/>
    <x v="0"/>
    <m/>
    <n v="0"/>
    <n v="0"/>
    <s v="PGI.2"/>
    <x v="2"/>
    <n v="0"/>
    <x v="9"/>
    <s v="• En el municipio existen mecanismos de participación ciudadana en temas de ordenamiento territorial, licenciamiento, estratificación, normas urbanas y gestión del riesgo, ya sea documentados o aplicados en la práctica"/>
    <s v="Nivel bajo"/>
    <x v="0"/>
  </r>
  <r>
    <x v="0"/>
    <s v="PGI.3.01"/>
    <s v="¿El municipio utiliza información territorial (como la catastral, de ordenamiento y determinantes regionales o nacionales) en procesos de planificación y administración del territorio?"/>
    <s v="Calificable"/>
    <n v="1"/>
    <n v="0"/>
    <x v="0"/>
    <n v="0.4"/>
    <n v="0"/>
    <m/>
    <m/>
    <m/>
    <m/>
    <x v="0"/>
    <x v="0"/>
    <m/>
    <n v="0"/>
    <n v="0"/>
    <s v="PGI.3"/>
    <x v="3"/>
    <n v="0"/>
    <x v="10"/>
    <s v="• El municipio utiliza información territorial (como la catastral, de ordenamiento y determinantes regionales o nacionales) en procesos de planificación y administración del territorio"/>
    <s v="Nivel bajo"/>
    <x v="0"/>
  </r>
  <r>
    <x v="0"/>
    <s v="PGI.3.02"/>
    <s v="¿El municipio cuenta con procesos documentados sobre licenciamiento urbano, estratificación, normas urbanas y gestión de riesgos?"/>
    <s v="Calificable"/>
    <n v="1"/>
    <n v="0"/>
    <x v="0"/>
    <n v="0.3"/>
    <n v="0"/>
    <m/>
    <m/>
    <m/>
    <m/>
    <x v="0"/>
    <x v="0"/>
    <m/>
    <n v="0"/>
    <n v="0"/>
    <s v="PGI.3"/>
    <x v="3"/>
    <n v="0"/>
    <x v="11"/>
    <s v="• El municipio cuenta con procesos documentados sobre licenciamiento urbano, estratificación, normas urbanas y gestión de riesgos"/>
    <s v="Nivel bajo"/>
    <x v="0"/>
  </r>
  <r>
    <x v="0"/>
    <s v="PGI.3.03"/>
    <s v="¿El municipio cuenta con procesos documentados para el uso de información territorial (ordenamiento, catastro, determinantes regionales o nacionales) en la toma de decisiones administrativas?"/>
    <s v="Calificable"/>
    <n v="1"/>
    <n v="0"/>
    <x v="0"/>
    <n v="0.3"/>
    <n v="0"/>
    <m/>
    <m/>
    <m/>
    <m/>
    <x v="0"/>
    <x v="0"/>
    <m/>
    <n v="0"/>
    <n v="0"/>
    <s v="PGI.3"/>
    <x v="3"/>
    <n v="0"/>
    <x v="12"/>
    <s v="• El municipio cuenta con procesos documentados para el uso de información territorial (ordenamiento, catastro, determinantes regionales o nacionales) en la toma de decisiones administrativas"/>
    <s v="Nivel bajo"/>
    <x v="0"/>
  </r>
  <r>
    <x v="0"/>
    <s v="UI.1.01"/>
    <s v="¿El municipio dispone y utiliza información catastral multipropósito generada bajo el estándar LADM?"/>
    <s v="Calificable"/>
    <n v="1"/>
    <n v="0"/>
    <x v="0"/>
    <n v="0.5"/>
    <n v="0"/>
    <m/>
    <m/>
    <m/>
    <m/>
    <x v="0"/>
    <x v="0"/>
    <m/>
    <n v="0"/>
    <n v="0"/>
    <s v="UI.1"/>
    <x v="4"/>
    <n v="0"/>
    <x v="13"/>
    <s v="• El municipio dispone y utiliza información catastral multipropósito generada bajo el estándar LADM"/>
    <s v="Nivel bajo"/>
    <x v="0"/>
  </r>
  <r>
    <x v="0"/>
    <s v="UI.1.02"/>
    <s v="¿El municipio ha implementado o migrado la información del POT al modelo de datos LADM_COL-POT?"/>
    <s v="Calificable"/>
    <n v="1"/>
    <n v="0"/>
    <x v="0"/>
    <n v="0.5"/>
    <n v="0"/>
    <m/>
    <m/>
    <m/>
    <m/>
    <x v="0"/>
    <x v="0"/>
    <m/>
    <n v="0"/>
    <n v="0"/>
    <s v="UI.1"/>
    <x v="4"/>
    <n v="0"/>
    <x v="14"/>
    <s v="• El municipio ha implementado o migrado la información del POT al modelo de datos LADM-COL-POT"/>
    <s v="Nivel bajo"/>
    <x v="0"/>
  </r>
  <r>
    <x v="0"/>
    <s v="OT.1.01"/>
    <s v="¿El municipio cuenta con cartografía básica al menos a escala 1:2.000 para zonas urbanas y 1:10.000 para zonas rurales?"/>
    <s v="Calificable"/>
    <n v="1"/>
    <n v="0"/>
    <x v="0"/>
    <n v="0.35"/>
    <n v="0"/>
    <m/>
    <m/>
    <m/>
    <m/>
    <x v="0"/>
    <x v="0"/>
    <m/>
    <n v="0"/>
    <n v="0"/>
    <s v="OT.1"/>
    <x v="5"/>
    <n v="0"/>
    <x v="15"/>
    <s v="• El municipio cuenta con cartografía básica al menos a escala 1:2.000 para zonas urbanas y 1:10.000 para zonas rurales"/>
    <s v="Nivel bajo"/>
    <x v="0"/>
  </r>
  <r>
    <x v="0"/>
    <s v="OT.1.02"/>
    <s v="¿El municipio dispone de ortoimágenes actualizadas de su territorio?"/>
    <s v="Calificable"/>
    <n v="1"/>
    <n v="0"/>
    <x v="0"/>
    <n v="0.05"/>
    <n v="0"/>
    <m/>
    <m/>
    <m/>
    <m/>
    <x v="0"/>
    <x v="0"/>
    <m/>
    <n v="0"/>
    <n v="0"/>
    <s v="OT.1"/>
    <x v="5"/>
    <n v="0"/>
    <x v="16"/>
    <s v="• El municipio dispone de ortoimágenes actualizadas de su territorio"/>
    <s v="Nivel bajo"/>
    <x v="0"/>
  </r>
  <r>
    <x v="0"/>
    <s v="OT.1.03"/>
    <s v="¿El municipio cuenta con planos de calificación agrológica y de usos potenciales del suelo?"/>
    <s v="Calificable"/>
    <n v="1"/>
    <n v="0"/>
    <x v="0"/>
    <n v="0.3"/>
    <n v="0"/>
    <m/>
    <m/>
    <m/>
    <m/>
    <x v="0"/>
    <x v="0"/>
    <m/>
    <n v="0"/>
    <n v="0"/>
    <s v="OT.1"/>
    <x v="5"/>
    <n v="0"/>
    <x v="17"/>
    <s v="• El municipio cuenta con planos de calificación agrológica y de usos potenciales del suelo"/>
    <s v="Nivel bajo"/>
    <x v="0"/>
  </r>
  <r>
    <x v="0"/>
    <s v="OT.1.04"/>
    <s v="¿El municipio cuenta con la cartografía digital que respalda su instrumento de ordenamiento territorial?"/>
    <s v="Calificable"/>
    <n v="1"/>
    <n v="0"/>
    <x v="0"/>
    <n v="0.2"/>
    <n v="0"/>
    <m/>
    <m/>
    <m/>
    <m/>
    <x v="0"/>
    <x v="0"/>
    <m/>
    <n v="0"/>
    <n v="0"/>
    <s v="OT.1"/>
    <x v="5"/>
    <n v="0"/>
    <x v="18"/>
    <s v="• El municipio cuenta con la cartografía digital que respalda su instrumento de ordenamiento territorial"/>
    <s v="Nivel bajo"/>
    <x v="0"/>
  </r>
  <r>
    <x v="0"/>
    <s v="OT.1.05"/>
    <s v="¿El municipio cuenta con una caracterización territorial actualizada (no mayor a 5 años) que incluya los usos del suelo definidos por determinantes de normas de superior jerarquía?"/>
    <s v="Calificable"/>
    <n v="1"/>
    <n v="0"/>
    <x v="0"/>
    <n v="0.1"/>
    <n v="0"/>
    <m/>
    <m/>
    <m/>
    <m/>
    <x v="0"/>
    <x v="0"/>
    <m/>
    <n v="0"/>
    <n v="0"/>
    <s v="OT.1"/>
    <x v="5"/>
    <n v="0"/>
    <x v="19"/>
    <s v="• El municipio cuenta con una caracterización territorial actualizada (no mayor a 5 años) que incluya los usos del suelo definidos por determinantes de normas de superior jerarquía"/>
    <s v="Nivel bajo"/>
    <x v="0"/>
  </r>
  <r>
    <x v="0"/>
    <s v="OT.2.01"/>
    <s v="¿Los funcionarios han recibido capacitación para la revisión y el ajuste del instrumento de ordenamiento territorial?"/>
    <s v="Calificable"/>
    <n v="1"/>
    <n v="0"/>
    <x v="0"/>
    <n v="0.35"/>
    <n v="0"/>
    <m/>
    <m/>
    <m/>
    <m/>
    <x v="0"/>
    <x v="0"/>
    <m/>
    <n v="0"/>
    <n v="0"/>
    <s v="OT.2"/>
    <x v="6"/>
    <n v="0"/>
    <x v="20"/>
    <s v="• Los funcionarios han recibido capacitación para la revisión y el ajuste del instrumento de ordenamiento territorial"/>
    <s v="Nivel bajo"/>
    <x v="0"/>
  </r>
  <r>
    <x v="0"/>
    <s v="OT.2.02"/>
    <s v="¿El municipio cuenta con información georreferenciada que permita identificar conflictos en el uso del suelo?"/>
    <s v="Calificable"/>
    <n v="1"/>
    <n v="0"/>
    <x v="0"/>
    <n v="0.25"/>
    <n v="0"/>
    <m/>
    <m/>
    <m/>
    <m/>
    <x v="0"/>
    <x v="0"/>
    <m/>
    <n v="0"/>
    <n v="0"/>
    <s v="OT.2"/>
    <x v="6"/>
    <n v="0"/>
    <x v="21"/>
    <s v="• El municipio cuenta con información georreferenciada que permita identificar conflictos en el uso del suelo"/>
    <s v="Nivel bajo"/>
    <x v="0"/>
  </r>
  <r>
    <x v="0"/>
    <s v="OT.2.03"/>
    <s v="¿El municipio cuenta con un diagnóstico de la estructura predial y de la ocupación actual del territorio?"/>
    <s v="Calificable"/>
    <n v="1"/>
    <n v="0"/>
    <x v="0"/>
    <n v="0.2"/>
    <n v="0"/>
    <m/>
    <m/>
    <m/>
    <m/>
    <x v="0"/>
    <x v="0"/>
    <m/>
    <n v="0"/>
    <n v="0"/>
    <s v="OT.2"/>
    <x v="6"/>
    <n v="0"/>
    <x v="22"/>
    <s v="• El municipio cuenta con un diagnóstico de la estructura predial y de la ocupación actual del territorio"/>
    <s v="Nivel bajo"/>
    <x v="0"/>
  </r>
  <r>
    <x v="0"/>
    <s v="OT.2.04"/>
    <s v="¿El municipio cuenta con un inventario georreferenciado y actualizado (de los últimos 5 años) de los equipamientos y la infraestructura vial?"/>
    <s v="Calificable"/>
    <n v="1"/>
    <n v="0"/>
    <x v="0"/>
    <n v="0.2"/>
    <n v="0"/>
    <m/>
    <m/>
    <m/>
    <m/>
    <x v="0"/>
    <x v="0"/>
    <m/>
    <n v="0"/>
    <n v="0"/>
    <s v="OT.2"/>
    <x v="6"/>
    <n v="0"/>
    <x v="23"/>
    <s v="• El municipio cuenta con un inventario georreferenciado y actualizado (de los últimos 5 años) de los equipamientos y la infraestructura vial"/>
    <s v="Nivel bajo"/>
    <x v="0"/>
  </r>
  <r>
    <x v="0"/>
    <s v="OT.3.01"/>
    <s v="¿El municipio cuenta con un sistema organizado para el seguimiento y evaluación del Programa de Ejecución del POT?"/>
    <s v="Calificable"/>
    <n v="1"/>
    <n v="0"/>
    <x v="0"/>
    <n v="0.3"/>
    <n v="0"/>
    <m/>
    <m/>
    <m/>
    <m/>
    <x v="0"/>
    <x v="0"/>
    <m/>
    <n v="0"/>
    <n v="0"/>
    <s v="OT. 3"/>
    <x v="7"/>
    <n v="0"/>
    <x v="24"/>
    <s v="• El municipio cuenta con un sistema organizado para el seguimiento y evaluación del programa de ejecución del POT"/>
    <s v="Nivel bajo"/>
    <x v="0"/>
  </r>
  <r>
    <x v="0"/>
    <s v="OT.3.02"/>
    <s v="¿La información catastral (predial) está incorporada en el expediente municipal?"/>
    <s v="Calificable"/>
    <n v="1"/>
    <n v="0"/>
    <x v="0"/>
    <n v="0.15"/>
    <n v="0"/>
    <m/>
    <m/>
    <m/>
    <m/>
    <x v="0"/>
    <x v="0"/>
    <m/>
    <n v="0"/>
    <n v="0"/>
    <s v="OT. 3"/>
    <x v="7"/>
    <n v="0"/>
    <x v="25"/>
    <s v="• La información catastral (predial)  está incorporada en el expediente municipal"/>
    <s v="Nivel bajo"/>
    <x v="0"/>
  </r>
  <r>
    <x v="0"/>
    <s v="OT.3.03"/>
    <s v="¿La información geográfica digital del POT vigente está incorporada en el expediente municipal?"/>
    <s v="Calificable"/>
    <n v="1"/>
    <n v="0"/>
    <x v="0"/>
    <n v="0.25"/>
    <n v="0"/>
    <m/>
    <m/>
    <m/>
    <m/>
    <x v="0"/>
    <x v="0"/>
    <m/>
    <n v="0"/>
    <n v="0"/>
    <s v="OT. 3"/>
    <x v="7"/>
    <n v="0"/>
    <x v="26"/>
    <s v="• La información geográfica digital del POT vigente  está incorporada en el expediente municipal"/>
    <s v="Nivel bajo"/>
    <x v="0"/>
  </r>
  <r>
    <x v="0"/>
    <s v="OT.3.04"/>
    <s v="¿El expediente municipal incorpora el instrumento de ordenamiento territorial en formato digital?"/>
    <s v="Calificable"/>
    <n v="1"/>
    <n v="0"/>
    <x v="0"/>
    <n v="0.1"/>
    <n v="0"/>
    <m/>
    <m/>
    <m/>
    <m/>
    <x v="0"/>
    <x v="0"/>
    <m/>
    <n v="0"/>
    <n v="0"/>
    <s v="OT. 3"/>
    <x v="7"/>
    <n v="0"/>
    <x v="27"/>
    <s v="• El expediente municipal  incorpora el instrumento de ordenamiento territorial en formato digital"/>
    <s v="Nivel bajo"/>
    <x v="0"/>
  </r>
  <r>
    <x v="0"/>
    <s v="OT.3.05"/>
    <s v="¿El municipio utiliza información catastral para elaborar los informes anuales de seguimiento y evaluación del POT?"/>
    <s v="Calificable"/>
    <n v="1"/>
    <n v="0"/>
    <x v="0"/>
    <n v="0.2"/>
    <n v="0"/>
    <m/>
    <m/>
    <m/>
    <m/>
    <x v="0"/>
    <x v="0"/>
    <m/>
    <n v="0"/>
    <n v="0"/>
    <s v="OT. 3"/>
    <x v="7"/>
    <n v="0"/>
    <x v="28"/>
    <s v="• El municipio utiliza información catastral para elaborar los informes anuales de seguimiento y evaluación del POT"/>
    <s v="Nivel bajo"/>
    <x v="0"/>
  </r>
  <r>
    <x v="1"/>
    <s v="P.1.01"/>
    <s v="¿El municipio cuenta con un directorio de actores sociales e institucionales discriminado por veredas con los datos de nombre, contacto y ubicación de los mismos?"/>
    <s v="Calificable"/>
    <n v="1"/>
    <n v="0"/>
    <x v="0"/>
    <n v="0.2"/>
    <n v="0"/>
    <m/>
    <m/>
    <m/>
    <m/>
    <x v="0"/>
    <x v="0"/>
    <m/>
    <n v="0"/>
    <n v="0"/>
    <s v="P.1"/>
    <x v="8"/>
    <n v="0"/>
    <x v="29"/>
    <s v="• El municipio cuenta con un directorio de actores sociales e institucionales discriminado por veredas con los datos de nombre, contacto y ubicación de los mismos"/>
    <s v="Nivel bajo"/>
    <x v="0"/>
  </r>
  <r>
    <x v="1"/>
    <s v="P.1.02"/>
    <s v="¿El municipio tiene identificado el nivel de incidencia y vinculación de los actores sociales e institucionales en las instancias de participación para la administración del territorio? "/>
    <s v="Calificable"/>
    <n v="1"/>
    <n v="0"/>
    <x v="0"/>
    <n v="0.8"/>
    <n v="0"/>
    <m/>
    <m/>
    <m/>
    <m/>
    <x v="0"/>
    <x v="0"/>
    <m/>
    <n v="0"/>
    <n v="0"/>
    <s v="P.1"/>
    <x v="8"/>
    <n v="0"/>
    <x v="30"/>
    <s v="• El municipio tiene identificado el nivel de incidencia y vinculación de los actores sociales e institucionales en las instancias de participación para la administración del territorio"/>
    <s v="Nivel bajo"/>
    <x v="0"/>
  </r>
  <r>
    <x v="1"/>
    <s v="P.2.01"/>
    <s v="¿Durante los últimos dos (2) años el municipio ha realizado capacitaciones a las juntas de acción comunal, ciudadanía organizada y población en general  sobre alcance y uso del catastro multipropósito para la administración del territorio? "/>
    <s v="Calificable"/>
    <n v="1"/>
    <n v="0"/>
    <x v="0"/>
    <n v="0.8"/>
    <n v="0"/>
    <m/>
    <m/>
    <m/>
    <m/>
    <x v="0"/>
    <x v="0"/>
    <m/>
    <n v="0"/>
    <n v="0"/>
    <s v="P.2"/>
    <x v="9"/>
    <n v="0"/>
    <x v="31"/>
    <s v="• Durante los últimos dos (2) años el municipio ha realizado capacitaciones a las juntas de acción comunal, ciudadanía organizada y población en general  sobre alcance y uso del catastro multipropósito para la administración del territorio"/>
    <s v="Nivel bajo"/>
    <x v="0"/>
  </r>
  <r>
    <x v="1"/>
    <s v="P.2.02"/>
    <s v="¿El municipio cuenta con material pedagógico y con lenguaje claro para el desarrollo de capacitaciones a la ciudadanía en materia de alcance y uso del catastro multipropósito para la administración del territorio?"/>
    <s v="Calificable"/>
    <n v="1"/>
    <n v="0"/>
    <x v="0"/>
    <n v="0.2"/>
    <n v="0"/>
    <m/>
    <m/>
    <m/>
    <m/>
    <x v="0"/>
    <x v="0"/>
    <m/>
    <n v="0"/>
    <n v="0"/>
    <s v="P.2"/>
    <x v="9"/>
    <n v="0"/>
    <x v="32"/>
    <s v="• El municipio cuenta con material pedagógico y con lenguaje claro para el desarrollo de capacitaciones a la ciudadanía en materia de alcance y uso del catastro multipropósito para la administración del territorio"/>
    <s v="Nivel bajo"/>
    <x v="0"/>
  </r>
  <r>
    <x v="2"/>
    <s v="F.1.01"/>
    <s v="¿El municipio cuenta con un programa o aplicación para proyectar la liquidación del IPU a partir de una actualización catastral?"/>
    <s v="Calificable"/>
    <n v="1"/>
    <n v="0"/>
    <x v="0"/>
    <n v="0.5"/>
    <n v="0"/>
    <m/>
    <m/>
    <m/>
    <m/>
    <x v="0"/>
    <x v="0"/>
    <m/>
    <n v="0"/>
    <n v="0"/>
    <s v="F.1"/>
    <x v="10"/>
    <n v="0"/>
    <x v="33"/>
    <s v="• El municipio cuenta con un programa o aplicación para proyectar la liquidación del ipu a partir de una actualización catastral"/>
    <s v="Nivel bajo"/>
    <x v="0"/>
  </r>
  <r>
    <x v="2"/>
    <s v="F.1.02"/>
    <s v="¿El municipio identifica correctamente los predios exentos y excluidos de IPU? "/>
    <s v="Calificable"/>
    <n v="1"/>
    <n v="0"/>
    <x v="0"/>
    <n v="0"/>
    <n v="0"/>
    <m/>
    <m/>
    <m/>
    <m/>
    <x v="0"/>
    <x v="0"/>
    <m/>
    <n v="0"/>
    <n v="0"/>
    <s v="F.1"/>
    <x v="10"/>
    <n v="0"/>
    <x v="34"/>
    <s v="• El municipio identifica correctamente los predios exentos y excluidos de IPU"/>
    <s v="Nivel bajo"/>
    <x v="0"/>
  </r>
  <r>
    <x v="2"/>
    <s v="F.1.03"/>
    <s v="¿El municipio tiene programado en la liquidación del IPU el cálculo de la liquidación del IPU con los límites de crecimiento del IPU por predio tras una actualización catastral, según la normativa vigente?"/>
    <s v="Calificable"/>
    <n v="1"/>
    <n v="0"/>
    <x v="0"/>
    <n v="0.5"/>
    <n v="0"/>
    <m/>
    <m/>
    <m/>
    <m/>
    <x v="0"/>
    <x v="0"/>
    <m/>
    <n v="0"/>
    <n v="0"/>
    <s v="F.1"/>
    <x v="10"/>
    <n v="0"/>
    <x v="35"/>
    <s v="• El municipio tiene programado en la liquidación del IPU el cálculo de la liquidación del IPU con los límites de crecimiento del IPU por predio tras una actualización catastral, según la normativa vigente"/>
    <s v="Nivel bajo"/>
    <x v="0"/>
  </r>
  <r>
    <x v="2"/>
    <s v="F.2.01"/>
    <s v="El año anterior a la entrada en vigencia de la actualización catastral y en aras de anticipar su impacto, ¿cuenta con una revisión del estatuto tributario municipal, en el capítulo del IPU y otras tasas relacionadas con el avalúo catastral o el IPU, que incluya un análisis del esquema tarifario con un criterio diferencial y progresivo?"/>
    <s v="Calificable"/>
    <n v="1"/>
    <n v="0"/>
    <x v="0"/>
    <n v="0.5"/>
    <n v="0"/>
    <m/>
    <m/>
    <m/>
    <m/>
    <x v="0"/>
    <x v="0"/>
    <m/>
    <n v="0"/>
    <n v="0"/>
    <s v="F.2"/>
    <x v="11"/>
    <n v="0"/>
    <x v="36"/>
    <s v="• El municipio cuenta con una revisión del estatuto tributario municipal, en el capítulo del IPU y otras tasas relacionadas con el avalúo catastral o el ipu, que incluya un análisis del esquema tarifario con un criterio diferencial y progresivo"/>
    <s v="Nivel bajo"/>
    <x v="0"/>
  </r>
  <r>
    <x v="2"/>
    <s v="F.2.02"/>
    <s v="¿El estatuto tributario municipal, en el capítulo del IPU, cuenta con un tratamiento preferencial para las áreas relacionadas con las determinantes del ordenamiento territorial en áreas ambientalmente protegidas, áreas de riesgo, patrimonio cultural? "/>
    <s v="Calificable"/>
    <n v="1"/>
    <n v="0"/>
    <x v="0"/>
    <n v="0"/>
    <n v="0"/>
    <m/>
    <m/>
    <m/>
    <m/>
    <x v="0"/>
    <x v="0"/>
    <m/>
    <n v="0"/>
    <n v="0"/>
    <s v="F.2"/>
    <x v="11"/>
    <n v="0"/>
    <x v="37"/>
    <s v="• El Estatuto Tributario municipal, en el capítulo del IPU, cuenta con un tratamiento preferencial para las áreas relacionadas con las determinantes del ordenamiento territorial en áreas ambientalmente protegidas, áreas de riesgo, patrimonio cultural "/>
    <s v="Nivel bajo"/>
    <x v="0"/>
  </r>
  <r>
    <x v="2"/>
    <s v="F.2.03"/>
    <s v="¿El municipio cuenta con un programa o aplicación para proyectar la liquidación del IPU tras un ajuste en sus tarifas en el estatuto tributario municipal?"/>
    <s v="Calificable"/>
    <n v="1"/>
    <n v="0"/>
    <x v="0"/>
    <n v="0.5"/>
    <n v="0"/>
    <m/>
    <m/>
    <m/>
    <m/>
    <x v="0"/>
    <x v="0"/>
    <m/>
    <n v="0"/>
    <n v="0"/>
    <s v="F.2"/>
    <x v="11"/>
    <n v="0"/>
    <x v="38"/>
    <s v="• El municipio cuenta con un programa o aplicación para proyectar la liquidación del IPU tras un ajuste en sus tarifas en el estatuto tributario municipal"/>
    <s v="Nivel bajo"/>
    <x v="0"/>
  </r>
  <r>
    <x v="2"/>
    <s v="F.3.01"/>
    <s v="¿Los funcionarios de la actual administración han recibido capacitación en temas relacionados con el uso de la información catastral para el IPU y la gestión de su cartera?"/>
    <s v="Calificable"/>
    <n v="1"/>
    <n v="0"/>
    <x v="0"/>
    <n v="0.5"/>
    <n v="0"/>
    <m/>
    <m/>
    <m/>
    <m/>
    <x v="0"/>
    <x v="0"/>
    <m/>
    <n v="0"/>
    <n v="0"/>
    <s v="F.3"/>
    <x v="12"/>
    <n v="0"/>
    <x v="39"/>
    <s v="• Los funcionarios de la actual administración han recibido capacitación en temas relacionados con el uso de la información catastral para el IPU y la gestión de su cartera"/>
    <s v="Nivel bajo"/>
    <x v="0"/>
  </r>
  <r>
    <x v="2"/>
    <s v="F.3.02"/>
    <s v="¿El municipio tiene claridad para usar integralmente las variables &quot;condición de propiedad, nombre, destino económico y uso&quot; de la base catastral en el análisis de la cartera de IPU?"/>
    <s v="Calificable"/>
    <n v="1"/>
    <n v="0"/>
    <x v="0"/>
    <n v="0.5"/>
    <n v="0"/>
    <m/>
    <m/>
    <m/>
    <m/>
    <x v="0"/>
    <x v="0"/>
    <m/>
    <n v="0"/>
    <n v="0"/>
    <s v="F.3"/>
    <x v="12"/>
    <n v="0"/>
    <x v="40"/>
    <s v="• El municipio tiene claridad para usar integralmente las variables &quot;condición de propiedad, nombre, destino económico y uso&quot; de la base catastral en el análisis de la cartera de IPU"/>
    <s v="Nivel bajo"/>
    <x v="0"/>
  </r>
  <r>
    <x v="3"/>
    <s v="FP.1.01"/>
    <s v="¿Se tiene conocimiento sobre cuántos predios en área urbana no tienen tradición de propiedad privada?"/>
    <s v="Calificable"/>
    <n v="1"/>
    <n v="0"/>
    <x v="0"/>
    <n v="0.2"/>
    <n v="0"/>
    <m/>
    <m/>
    <m/>
    <m/>
    <x v="0"/>
    <x v="0"/>
    <m/>
    <n v="0"/>
    <n v="0"/>
    <s v="FP.1"/>
    <x v="13"/>
    <n v="0"/>
    <x v="41"/>
    <s v="• El municipio tiene conocimiento sobre cuántos predios en área urbana no tienen tradición de propiedad privada"/>
    <s v="Nivel bajo"/>
    <x v="0"/>
  </r>
  <r>
    <x v="3"/>
    <s v="FP.1.02"/>
    <s v="¿Los bienes destinados para la prestación del servicio de salud y educación tienen identificación de folio de matrícula inmobiliaria, dirección, número predial y avalúo? "/>
    <s v="Calificable"/>
    <n v="1"/>
    <n v="0"/>
    <x v="0"/>
    <n v="0.13"/>
    <n v="0"/>
    <m/>
    <m/>
    <m/>
    <m/>
    <x v="0"/>
    <x v="0"/>
    <m/>
    <n v="0"/>
    <n v="0"/>
    <s v="FP.1"/>
    <x v="13"/>
    <n v="0"/>
    <x v="42"/>
    <s v="• Los bienes destinados para la prestación del servicio de salud y educación tienen identificación de folio de matrícula inmobiliaria, dirección, número predial y avalúo"/>
    <s v="Nivel bajo"/>
    <x v="0"/>
  </r>
  <r>
    <x v="3"/>
    <s v="FP.1.03"/>
    <s v="¿El municipio tiene identificados todos y cada uno de los predios de su propiedad? "/>
    <s v="Calificable"/>
    <n v="1"/>
    <n v="0"/>
    <x v="0"/>
    <n v="0.17"/>
    <n v="0"/>
    <m/>
    <m/>
    <m/>
    <m/>
    <x v="0"/>
    <x v="0"/>
    <m/>
    <n v="0"/>
    <n v="0"/>
    <s v="FP.1"/>
    <x v="13"/>
    <n v="0"/>
    <x v="43"/>
    <s v="• El municipio tiene identificados todos y cada uno de los predios de su propiedad"/>
    <s v="Nivel bajo"/>
    <x v="0"/>
  </r>
  <r>
    <x v="3"/>
    <s v="FP.1.04"/>
    <s v="¿Se tiene establecido el procedimiento necesario para la incorporación de los bienes fiscales a favor del municipio? "/>
    <s v="Calificable"/>
    <n v="1"/>
    <n v="0"/>
    <x v="0"/>
    <n v="0.28000000000000003"/>
    <n v="0"/>
    <m/>
    <m/>
    <m/>
    <m/>
    <x v="0"/>
    <x v="0"/>
    <m/>
    <n v="0"/>
    <n v="0"/>
    <s v="FP.1"/>
    <x v="13"/>
    <n v="0"/>
    <x v="44"/>
    <s v="• El municipio tiene establecido el procedimiento necesario para la incorporación de los bienes fiscales a favor del municipio"/>
    <s v="Nivel bajo"/>
    <x v="0"/>
  </r>
  <r>
    <x v="3"/>
    <s v="FP.1.05"/>
    <s v="¿El municipio ha expedido en los últimos 5 años algún acto administrativo de declaración de baldío y transformación como bien fiscal sobre algún predio?"/>
    <s v="Calificable"/>
    <n v="1"/>
    <n v="0"/>
    <x v="0"/>
    <n v="0.22"/>
    <n v="0"/>
    <m/>
    <m/>
    <m/>
    <m/>
    <x v="0"/>
    <x v="0"/>
    <m/>
    <n v="0"/>
    <n v="0"/>
    <s v="FP.1"/>
    <x v="13"/>
    <n v="0"/>
    <x v="45"/>
    <s v="• El municipio ha expedido en los últimos 5 años algún acto administrativo de declaración de baldío y transformación como bien fiscal sobre algún predio"/>
    <s v="Nivel bajo"/>
    <x v="0"/>
  </r>
  <r>
    <x v="3"/>
    <s v="FP.2.01"/>
    <s v="¿Se encuentran identificados jurídica y catastralmente todos los bienes de uso público?"/>
    <s v="Calificable"/>
    <n v="1"/>
    <n v="0"/>
    <x v="0"/>
    <n v="0.4"/>
    <n v="0"/>
    <m/>
    <m/>
    <m/>
    <m/>
    <x v="0"/>
    <x v="0"/>
    <m/>
    <n v="0"/>
    <n v="0"/>
    <s v="FP.2"/>
    <x v="14"/>
    <n v="0"/>
    <x v="46"/>
    <s v="• En el municipio se encuentran identificados jurídica y catastralmente todos los bienes de uso público"/>
    <s v="Nivel bajo"/>
    <x v="0"/>
  </r>
  <r>
    <x v="3"/>
    <s v="FP.2.02"/>
    <s v="¿Las vías terciarias se encuentran legalizadas a favor del municipio?"/>
    <s v="Calificable"/>
    <n v="1"/>
    <n v="0"/>
    <x v="0"/>
    <n v="0.15"/>
    <n v="0"/>
    <m/>
    <m/>
    <m/>
    <m/>
    <x v="0"/>
    <x v="0"/>
    <m/>
    <n v="0"/>
    <n v="0"/>
    <s v="FP.2"/>
    <x v="14"/>
    <n v="0"/>
    <x v="47"/>
    <s v="• Las vías terciarias se encuentran legalizadas a favor del municipio"/>
    <s v="Nivel bajo"/>
    <x v="0"/>
  </r>
  <r>
    <x v="3"/>
    <s v="FP.2.03"/>
    <s v="¿Los funcionarios de la actual administración han recibido alguna capacitación sobre legalización de bienes de uso público?"/>
    <s v="Calificable"/>
    <n v="1"/>
    <n v="0"/>
    <x v="0"/>
    <n v="0.2"/>
    <n v="0"/>
    <m/>
    <m/>
    <m/>
    <m/>
    <x v="0"/>
    <x v="0"/>
    <m/>
    <n v="0"/>
    <n v="0"/>
    <s v="FP.2"/>
    <x v="14"/>
    <n v="0"/>
    <x v="48"/>
    <s v="• Los funcionarios de la actual administración han recibido alguna capacitación sobre legalización de bienes de uso público"/>
    <s v="Nivel bajo"/>
    <x v="0"/>
  </r>
  <r>
    <x v="3"/>
    <s v="FP.2.04"/>
    <s v="¿Se cuenta con un procedimiento para la legalización de bienes de uso público?"/>
    <s v="Calificable"/>
    <n v="1"/>
    <n v="0"/>
    <x v="0"/>
    <n v="0.25"/>
    <n v="0"/>
    <m/>
    <m/>
    <m/>
    <m/>
    <x v="0"/>
    <x v="0"/>
    <m/>
    <n v="0"/>
    <n v="0"/>
    <s v="FP.2"/>
    <x v="14"/>
    <n v="0"/>
    <x v="49"/>
    <s v="• El municipio cuenta con un procedimiento para la legalización de bienes de uso público"/>
    <s v="Nivel bajo"/>
    <x v="0"/>
  </r>
  <r>
    <x v="3"/>
    <s v="FP.3.01"/>
    <s v="¿Se tienen identificadas con georreferenciación las zonas insalubres en su territorio? "/>
    <s v="Calificable"/>
    <n v="1"/>
    <n v="0"/>
    <x v="0"/>
    <n v="0.25"/>
    <n v="0"/>
    <m/>
    <m/>
    <m/>
    <m/>
    <x v="0"/>
    <x v="0"/>
    <m/>
    <n v="0"/>
    <n v="0"/>
    <s v="FP.3"/>
    <x v="15"/>
    <n v="0"/>
    <x v="50"/>
    <s v="• El municipio tiene identificadas con georreferenciación las zonas insalubres en su territorio"/>
    <s v="Nivel bajo"/>
    <x v="0"/>
  </r>
  <r>
    <x v="3"/>
    <s v="FP.3.02"/>
    <s v="¿Se cuenta con un procedimiento para la cesión a título gratuito de bienes fiscales a particulares?"/>
    <s v="Calificable"/>
    <n v="1"/>
    <n v="0"/>
    <x v="0"/>
    <n v="0.4"/>
    <n v="0"/>
    <m/>
    <m/>
    <m/>
    <m/>
    <x v="0"/>
    <x v="0"/>
    <m/>
    <n v="0"/>
    <n v="0"/>
    <s v="FP.3"/>
    <x v="15"/>
    <n v="0"/>
    <x v="51"/>
    <s v="• El municipio cuenta con un procedimiento para la cesión a título gratuito de bienes fiscales a particulares"/>
    <s v="Nivel bajo"/>
    <x v="0"/>
  </r>
  <r>
    <x v="3"/>
    <s v="FP.3.03"/>
    <s v="¿Se cuenta con información sobre predios baldíos urbanos o a nombre del municipio que se encuentren ocupados por terceros que puedan ser objeto de cesión a título gratuito?"/>
    <s v="Calificable"/>
    <n v="1"/>
    <n v="0"/>
    <x v="0"/>
    <n v="0.35"/>
    <n v="0"/>
    <m/>
    <m/>
    <m/>
    <m/>
    <x v="0"/>
    <x v="0"/>
    <m/>
    <n v="0"/>
    <n v="0"/>
    <s v="FP.3"/>
    <x v="15"/>
    <n v="0"/>
    <x v="52"/>
    <s v="• El municipio cuenta con información sobre predios baldíos urbanos o a nombre del municipio que se encuentren ocupados por terceros que puedan ser objeto de cesión a título gratuito"/>
    <s v="Nivel bajo"/>
    <x v="0"/>
  </r>
  <r>
    <x v="3"/>
    <s v="FP.4.01"/>
    <s v="¿Se cuenta con una identificación de los predios baldíos urbanos o a nombre municipio que deberían transferirse a otras entidades públicas o viceversa?"/>
    <s v="Calificable"/>
    <n v="1"/>
    <n v="0"/>
    <x v="0"/>
    <n v="0.3"/>
    <n v="0"/>
    <m/>
    <m/>
    <m/>
    <m/>
    <x v="0"/>
    <x v="0"/>
    <m/>
    <n v="0"/>
    <n v="0"/>
    <s v="FP.4"/>
    <x v="16"/>
    <n v="0"/>
    <x v="53"/>
    <s v="• El municipio cuenta con una identificación de los predios baldíos urbanos o a nombre municipio que deberían transferirse a otras entidades públicas o viceversa"/>
    <s v="Nivel bajo"/>
    <x v="0"/>
  </r>
  <r>
    <x v="3"/>
    <s v="FP.4.02"/>
    <s v="¿Se cuenta con un procedimiento para transferencia gratuita entre entidades públicas?"/>
    <s v="Calificable"/>
    <n v="1"/>
    <n v="0"/>
    <x v="0"/>
    <n v="0.38"/>
    <n v="0"/>
    <m/>
    <m/>
    <m/>
    <m/>
    <x v="0"/>
    <x v="0"/>
    <m/>
    <n v="0"/>
    <n v="0"/>
    <s v="FP.4"/>
    <x v="16"/>
    <n v="0"/>
    <x v="54"/>
    <s v="• El municipio cuenta con un procedimiento para transferencia gratuita entre entidades públicas"/>
    <s v="Nivel bajo"/>
    <x v="0"/>
  </r>
  <r>
    <x v="3"/>
    <s v="FP.4.03"/>
    <s v="¿El municipio ha expedido actos administrativos de cesión a título gratuito a favor de entidades públicas?"/>
    <s v="Calificable"/>
    <n v="1"/>
    <n v="0"/>
    <x v="0"/>
    <n v="0.32"/>
    <n v="0"/>
    <m/>
    <m/>
    <m/>
    <m/>
    <x v="0"/>
    <x v="0"/>
    <m/>
    <n v="0"/>
    <n v="0"/>
    <s v="FP.4"/>
    <x v="16"/>
    <n v="0"/>
    <x v="55"/>
    <s v="• El municipio ha expedido actos administrativos de cesión a título gratuito a favor de entidades públicas"/>
    <s v="Nivel bajo"/>
    <x v="0"/>
  </r>
  <r>
    <x v="4"/>
    <s v="GRD.1.01"/>
    <s v="¿Se han realizado ajustes o actualizaciones al Plan Municipal de GRD o la Estrategia municipal de respuesta a emergencias (EMRE)?"/>
    <s v="Calificable"/>
    <n v="1"/>
    <n v="0"/>
    <x v="0"/>
    <n v="0.05"/>
    <n v="0"/>
    <m/>
    <m/>
    <m/>
    <m/>
    <x v="0"/>
    <x v="0"/>
    <m/>
    <n v="0"/>
    <n v="0"/>
    <s v="GRD.1"/>
    <x v="17"/>
    <n v="0"/>
    <x v="56"/>
    <s v="• En el municipio se han realizado ajustes o actualizaciones al plan municipal de GRD o la estrategia municipal de respuesta a emergencias (EMRE)"/>
    <s v="Nivel bajo"/>
    <x v="0"/>
  </r>
  <r>
    <x v="4"/>
    <s v="GRD.1.02"/>
    <s v="¿Se cuenta con información  de viviendas y predios localizados en zonas de amenazas  naturales (hidrometereológicas, hidroclimáticas cambio climático (CC) - variabilidad climática (VC), geológicas), socio -naturales y antrópicas?"/>
    <s v="Calificable"/>
    <n v="1"/>
    <n v="0"/>
    <x v="0"/>
    <n v="0.15"/>
    <n v="0"/>
    <m/>
    <m/>
    <m/>
    <m/>
    <x v="0"/>
    <x v="0"/>
    <m/>
    <n v="0"/>
    <n v="0"/>
    <s v="GRD.1"/>
    <x v="17"/>
    <n v="0"/>
    <x v="57"/>
    <s v="• En el municipio se cuenta con información  de viviendas y predios localizados en zonas de amenazas  naturales (hidrometereológicas, hidroclimáticas cambio climático (cc) - variabilidad climática (vc), geológicas), socio -naturales y antrópicas"/>
    <s v="Nivel bajo"/>
    <x v="0"/>
  </r>
  <r>
    <x v="4"/>
    <s v="GRD.1.03"/>
    <s v="¿Se tiene identificada la infraestructura vial y de servicios públicos al interior de zonas de amenaza amenazas naturales (hidrometereológicas, hidroclimáticas CC- VC,geológicas), socio -naturales y antrópicas?"/>
    <s v="Calificable"/>
    <n v="1"/>
    <n v="0"/>
    <x v="0"/>
    <n v="0.1"/>
    <n v="0"/>
    <m/>
    <m/>
    <m/>
    <m/>
    <x v="0"/>
    <x v="0"/>
    <m/>
    <n v="0"/>
    <n v="0"/>
    <s v="GRD.1"/>
    <x v="17"/>
    <n v="0"/>
    <x v="58"/>
    <s v="• Se tiene identificada la infraestructura vial y de servicios públicos al interior de zonas de amenaza amenazas naturales (hidrometereológicas, hidroclimáticas cc- vc,geológicas), socio -naturales y antrópicas"/>
    <s v="Nivel bajo"/>
    <x v="0"/>
  </r>
  <r>
    <x v="4"/>
    <s v="GRD.1.04"/>
    <s v="¿Se tienen identificados con precisión los equipamientos colectivos ubicados en zonas de amenaza,  amenazas  naturales (hidrometereológicas, hidroclimáticas CC- VC,geológicas), socio -naturales y antrópicas?"/>
    <s v="Calificable"/>
    <n v="1"/>
    <n v="0"/>
    <x v="0"/>
    <n v="0.05"/>
    <n v="0"/>
    <m/>
    <m/>
    <m/>
    <m/>
    <x v="0"/>
    <x v="0"/>
    <m/>
    <n v="0"/>
    <n v="0"/>
    <s v="GRD.1"/>
    <x v="17"/>
    <n v="0"/>
    <x v="59"/>
    <s v="•Se tienen identificados con precisión los equipamientos colectivos ubicados en zonas de amenaza,  amenazas  naturales (hidrometereológicas, hidroclimáticas cc- vc,geológicas), socio -naturales y antrópicas"/>
    <s v="Nivel bajo"/>
    <x v="0"/>
  </r>
  <r>
    <x v="4"/>
    <s v="GRD.1.05"/>
    <s v="¿Se cuenta con una identificación de las tipologías constructivas de las viviendas y equipamientos colectivos  y espacio público localizados en zonas de  amenazas  naturales (hidrometereológicas, hidroclimáticas CC- VC,geológicas), socio-naturales y antrópicas?"/>
    <s v="Calificable"/>
    <n v="1"/>
    <n v="0"/>
    <x v="0"/>
    <n v="0.05"/>
    <n v="0"/>
    <m/>
    <m/>
    <m/>
    <m/>
    <x v="0"/>
    <x v="0"/>
    <m/>
    <n v="0"/>
    <n v="0"/>
    <s v="GRD.1"/>
    <x v="17"/>
    <n v="0"/>
    <x v="60"/>
    <s v="• Se cuenta con una identificación de las tipologías constructivas de las viviendas y equipamientos colectivos  y espacio público localizados en zonas de  amenazas  naturales (hidrometereológicas, hidroclimáticas cc- vc,geológicas), socio-naturales y antrópicaS"/>
    <s v="Nivel bajo"/>
    <x v="0"/>
  </r>
  <r>
    <x v="4"/>
    <s v="GRD.1.06"/>
    <s v="¿Se cuenta con una identificación del uso del suelo actual en las zonas de amenaza naturales (hidrometereológicas, hidroclimáticas CC- VC,geológicas), socio -naturales y antrópicas?"/>
    <s v="Calificable"/>
    <n v="1"/>
    <n v="0"/>
    <x v="0"/>
    <n v="0.1"/>
    <n v="0"/>
    <m/>
    <m/>
    <m/>
    <m/>
    <x v="0"/>
    <x v="0"/>
    <m/>
    <n v="0"/>
    <n v="0"/>
    <s v="GRD.1"/>
    <x v="17"/>
    <n v="0"/>
    <x v="61"/>
    <s v="• Se cuenta con una identificación del uso del suelo actual en las zonas de amenaza naturales (hidrometereológicas, hidroclimáticas cc- vc,geológicas), socio -naturales y antrópicas"/>
    <s v="Nivel bajo"/>
    <x v="0"/>
  </r>
  <r>
    <x v="4"/>
    <s v="GRD.1.07"/>
    <s v="¿Se ha cuantificado y/o estimado el valor económico los predios o viviendas localizados en zonas de amenaza?"/>
    <s v="Calificable"/>
    <n v="1"/>
    <n v="0"/>
    <x v="0"/>
    <n v="0.1"/>
    <n v="0"/>
    <m/>
    <m/>
    <m/>
    <m/>
    <x v="0"/>
    <x v="0"/>
    <m/>
    <n v="0"/>
    <n v="0"/>
    <s v="GRD.1"/>
    <x v="17"/>
    <n v="0"/>
    <x v="62"/>
    <s v="• El municipio ha cuantificado y/o estimado el valor económico los predios o viviendas localizados en zonas de amenaza"/>
    <s v="Nivel bajo"/>
    <x v="0"/>
  </r>
  <r>
    <x v="4"/>
    <s v="GRD.1.08"/>
    <s v="¿Se ha cuantificado y/o estimado el valor económico a infraestuctura vial o de servicios públicos  localizados en zonas de amenaza?"/>
    <s v="Calificable"/>
    <n v="1"/>
    <n v="0"/>
    <x v="0"/>
    <n v="0.05"/>
    <n v="0"/>
    <m/>
    <m/>
    <m/>
    <m/>
    <x v="0"/>
    <x v="0"/>
    <m/>
    <n v="0"/>
    <n v="0"/>
    <s v="GRD.1"/>
    <x v="17"/>
    <n v="0"/>
    <x v="63"/>
    <s v="• El municipio ha cuantificado y/o estimado el valor económico a infraestuctura vial o de servicios públicos  localizados en zonas de amenaza"/>
    <s v="Nivel bajo"/>
    <x v="0"/>
  </r>
  <r>
    <x v="4"/>
    <s v="GRD.1.09"/>
    <s v="¿Se ha cuantificado y/o estimado el valor económico de los equipamientos colectivos  y espacio público localizados en zonas de amenaza?"/>
    <s v="Calificable"/>
    <n v="1"/>
    <n v="0"/>
    <x v="0"/>
    <n v="0.05"/>
    <n v="0"/>
    <m/>
    <m/>
    <m/>
    <m/>
    <x v="0"/>
    <x v="0"/>
    <m/>
    <n v="0"/>
    <n v="0"/>
    <s v="GRD.1"/>
    <x v="17"/>
    <n v="0"/>
    <x v="64"/>
    <s v="• El municipio ha cuantificado y/o estimado el valor económico de los equipamientos colectivos  y espacio público localizados en zonas de amenaza"/>
    <s v="Nivel bajo"/>
    <x v="0"/>
  </r>
  <r>
    <x v="4"/>
    <s v="GRD.1.10"/>
    <s v="¿Los funcionarios de la administración actual han recibido capacitación en identificación, análisis y evaluación  amenazas  naturales, política de GRD - CC, sistemas de información geográficos y actualización instrumentos de planeación de GRD?"/>
    <s v="Calificable"/>
    <n v="1"/>
    <n v="0"/>
    <x v="0"/>
    <n v="0.3"/>
    <n v="0"/>
    <m/>
    <m/>
    <m/>
    <m/>
    <x v="0"/>
    <x v="0"/>
    <m/>
    <n v="0"/>
    <n v="0"/>
    <s v="GRD.1"/>
    <x v="17"/>
    <n v="0"/>
    <x v="65"/>
    <s v="• Los funcionarios de la administración actual han recibido capacitación en identificación, análisis y evaluación  amenazas  naturales, política de grd - cc, sistemas de información geográficos y actualización instrumentos de planeación de GRD?"/>
    <s v="Nivel bajo"/>
    <x v="0"/>
  </r>
  <r>
    <x v="4"/>
    <s v="GRD.2.01"/>
    <s v="¿Se cuenta con el estudio básico de riesgo para fenómenos de inundación, avenida torrencial y movimientos en masa? "/>
    <s v="Calificable"/>
    <n v="1"/>
    <n v="0"/>
    <x v="0"/>
    <n v="0.05"/>
    <n v="0"/>
    <m/>
    <m/>
    <m/>
    <m/>
    <x v="0"/>
    <x v="0"/>
    <m/>
    <n v="0"/>
    <n v="0"/>
    <s v="GRD.2"/>
    <x v="18"/>
    <n v="0"/>
    <x v="66"/>
    <s v="• El municipio cuenta con el estudio básico de riesgo para fenómenos de inundación, avenida torrencial y movimientos en masa?"/>
    <s v="Nivel bajo"/>
    <x v="0"/>
  </r>
  <r>
    <x v="4"/>
    <s v="GRD.2.02"/>
    <s v="¿Se cuenta con información alfanumérica y cartográfica predial con características y tipologías  de construcciones, viviendas,  sistemas viales, de servicios públicos y equipamientos comunitarios para el municipio?"/>
    <s v="Calificable"/>
    <n v="1"/>
    <n v="0"/>
    <x v="0"/>
    <n v="0.4"/>
    <n v="0"/>
    <m/>
    <m/>
    <m/>
    <m/>
    <x v="0"/>
    <x v="0"/>
    <m/>
    <n v="0"/>
    <n v="0"/>
    <s v="GRD.2"/>
    <x v="18"/>
    <n v="0"/>
    <x v="67"/>
    <s v="• Se cuenta con información alfanumérica y cartográfica predial con características y tipologías  de construcciones, viviendas,  sistemas viales, de servicios públicos y equipamientos comunitarios para el municipio"/>
    <s v="Nivel bajo"/>
    <x v="0"/>
  </r>
  <r>
    <x v="4"/>
    <s v="GRD.2.03"/>
    <s v="¿Se dispone de información técnica primaria o secundaria de la categorización de amenazas naturales (Mapas Amenaza por Remoción en Masa, Avenida Torrencial o Inundación) según el decreto 1807 (escalas como mínimo 1:5.000 Urbano y 1:25.000 Rural) en el territorio?"/>
    <s v="Calificable"/>
    <n v="1"/>
    <n v="0"/>
    <x v="0"/>
    <n v="0.15"/>
    <n v="0"/>
    <m/>
    <m/>
    <m/>
    <m/>
    <x v="0"/>
    <x v="0"/>
    <m/>
    <n v="0"/>
    <n v="0"/>
    <s v="GRD.2"/>
    <x v="18"/>
    <n v="0"/>
    <x v="68"/>
    <s v="• Se dispone de información técnica primaria o secundaria de la categorización de amenazas naturales (mapas amenaza por remoción en masa, avenida torrencial o inundación) según el decreto 1807 (escalas como mínimo 1:5.000 urbano y 1:25.000 rural) en el territorio"/>
    <s v="Nivel bajo"/>
    <x v="0"/>
  </r>
  <r>
    <x v="4"/>
    <s v="GRD.2.04"/>
    <s v="¿El municipio cuenta con puntos de control topográficos o geodésicos e imágenes de satelíte y/o ortoimagenes o sensores remoto o Modelos Digitales de Terreno MDT a diferente escala para zona urbana y zona rural?"/>
    <s v="Calificable"/>
    <n v="1"/>
    <n v="0"/>
    <x v="0"/>
    <n v="0.4"/>
    <n v="0"/>
    <m/>
    <m/>
    <m/>
    <m/>
    <x v="0"/>
    <x v="0"/>
    <m/>
    <n v="0"/>
    <n v="0"/>
    <s v="GRD.2"/>
    <x v="18"/>
    <n v="0"/>
    <x v="69"/>
    <s v="• El municipio cuenta con puntos de control topográficos o geodésicos e imágenes de satelíte y/o ortoimagenes o sensores remoto o modelos digitales de terreno mdt a diferente escala para zona urbana y zona rural"/>
    <s v="Nivel bajo"/>
    <x v="0"/>
  </r>
  <r>
    <x v="4"/>
    <s v="GRD.3.01"/>
    <s v="¿Se disponen de mapas de categorización de amenazas, vulnerabilidad y riesgos en el POT vigente?"/>
    <s v="Calificable"/>
    <n v="1"/>
    <n v="0"/>
    <x v="0"/>
    <n v="0.05"/>
    <n v="0"/>
    <m/>
    <m/>
    <m/>
    <m/>
    <x v="0"/>
    <x v="0"/>
    <m/>
    <n v="0"/>
    <n v="0"/>
    <s v="GRD.3"/>
    <x v="19"/>
    <n v="0"/>
    <x v="70"/>
    <s v="• Se disponen de mapas de categorización de amenazas, vulnerabilidad y riesgos en el pot vigente"/>
    <s v="Nivel bajo"/>
    <x v="0"/>
  </r>
  <r>
    <x v="4"/>
    <s v="GRD.3.02"/>
    <s v="¿Se cuenta con información georeferenciada de los usos de suelos en áreas con amenaza o riesgo definidas en el POT vigente?"/>
    <s v="Calificable"/>
    <n v="1"/>
    <n v="0"/>
    <x v="0"/>
    <n v="0.13"/>
    <n v="0"/>
    <m/>
    <m/>
    <m/>
    <m/>
    <x v="0"/>
    <x v="0"/>
    <m/>
    <n v="0"/>
    <n v="0"/>
    <s v="GRD.3"/>
    <x v="19"/>
    <n v="0"/>
    <x v="71"/>
    <s v="• El municipio cuenta con información georeferenciada de los usos de suelos en áreas con amenaza o riesgo definidas en el pot vigente"/>
    <s v="Nivel bajo"/>
    <x v="0"/>
  </r>
  <r>
    <x v="4"/>
    <s v="GRD.3.03"/>
    <s v="¿Existe información de cartografia social que indentifique áreas de amenaza o riesgo?"/>
    <s v="Calificable"/>
    <n v="1"/>
    <n v="0"/>
    <x v="0"/>
    <n v="0.05"/>
    <n v="0"/>
    <m/>
    <m/>
    <m/>
    <m/>
    <x v="0"/>
    <x v="0"/>
    <m/>
    <n v="0"/>
    <n v="0"/>
    <s v="GRD.3"/>
    <x v="19"/>
    <n v="0"/>
    <x v="72"/>
    <s v="• En el municipio existe información de cartografia social que indentifique áreas de amenaza o riesgo"/>
    <s v="Nivel bajo"/>
    <x v="0"/>
  </r>
  <r>
    <x v="4"/>
    <s v="GRD.3.04"/>
    <s v="¿Se cuenta con información de nuevas zonas de amenaza o riesgo, en las que se identifiquen elementos expuestos  y vulnerabilidad (física, económica, social) a partir de la información catastral?"/>
    <s v="Calificable"/>
    <n v="1"/>
    <n v="0"/>
    <x v="0"/>
    <n v="0.15"/>
    <n v="0"/>
    <m/>
    <m/>
    <m/>
    <m/>
    <x v="0"/>
    <x v="0"/>
    <m/>
    <n v="0"/>
    <n v="0"/>
    <s v="GRD.3"/>
    <x v="19"/>
    <n v="0"/>
    <x v="73"/>
    <s v="• El municipio cuenta con información de nuevas zonas de amenaza o riesgo, en las que se identifiquen elementos expuestos y vulnerabilidad (física, económica, social) a partir de la información catastral"/>
    <s v="Nivel bajo"/>
    <x v="0"/>
  </r>
  <r>
    <x v="4"/>
    <s v="GRD.3.05"/>
    <s v="¿Se tienen identificadas las áreas con conflictos de uso en zonas de riesgo no mitigable (suelos de protección)?"/>
    <s v="Calificable"/>
    <n v="1"/>
    <n v="0"/>
    <x v="0"/>
    <n v="0.12"/>
    <n v="0"/>
    <m/>
    <m/>
    <m/>
    <m/>
    <x v="0"/>
    <x v="0"/>
    <m/>
    <n v="0"/>
    <n v="0"/>
    <s v="GRD.3"/>
    <x v="19"/>
    <n v="0"/>
    <x v="74"/>
    <s v="• El municipio tienen identificadas las áreas con conflictos de uso en zonas de riesgo no mitigable (suelos de protección)"/>
    <s v="Nivel bajo"/>
    <x v="0"/>
  </r>
  <r>
    <x v="4"/>
    <s v="GRD.3.06"/>
    <s v="¿ Se cuenta con información cartográfica actualizada de  las áreas de especial interés ambiental, territorios indígenas o étnicos, en la que se identifique zonas de riesgo o amenaza en dichas áreas?"/>
    <s v="Calificable"/>
    <n v="1"/>
    <n v="0"/>
    <x v="0"/>
    <n v="0.05"/>
    <n v="0"/>
    <m/>
    <m/>
    <m/>
    <m/>
    <x v="0"/>
    <x v="0"/>
    <m/>
    <n v="0"/>
    <n v="0"/>
    <s v="GRD.3"/>
    <x v="19"/>
    <n v="0"/>
    <x v="75"/>
    <s v="• El municipio  cuenta con información cartográfica actualizada de  las áreas de especial interés ambiental, territorios indígenas o étnicos, en la que se identifique zonas de riesgo o amenaza en dichas áreas"/>
    <s v="Nivel bajo"/>
    <x v="0"/>
  </r>
  <r>
    <x v="4"/>
    <s v="GRD.3.07"/>
    <s v="¿Existe cartografía actualizada a nivel predial que integre los usos actuales catastrales y los definidos o establecidos por el POT vigente para las zonas de amenaza o riesgo identificadas?"/>
    <s v="Calificable"/>
    <n v="1"/>
    <n v="0"/>
    <x v="0"/>
    <n v="0.2"/>
    <n v="0"/>
    <m/>
    <m/>
    <m/>
    <m/>
    <x v="0"/>
    <x v="0"/>
    <m/>
    <n v="0"/>
    <n v="0"/>
    <s v="GRD.3"/>
    <x v="19"/>
    <n v="0"/>
    <x v="76"/>
    <s v="• Existe cartografía actualizada a nivel predial que integre los usos actuales catastrales y los definidos o establecidos por el pot vigente para las zonas de amenaza o riesgo identificadas"/>
    <s v="Nivel bajo"/>
    <x v="0"/>
  </r>
  <r>
    <x v="4"/>
    <s v="GRD.3.08"/>
    <s v="¿Se cuenta con un inventario de asentamientos que caracterice los predios, viviendas, hogares,  e infraestructura o espacio público y equipamientos, en zonas de alto riesgo no mitigable?"/>
    <s v="Calificable"/>
    <n v="1"/>
    <n v="0"/>
    <x v="0"/>
    <n v="0.1"/>
    <n v="0"/>
    <m/>
    <m/>
    <m/>
    <m/>
    <x v="0"/>
    <x v="0"/>
    <m/>
    <n v="0"/>
    <n v="0"/>
    <s v="GRD.3"/>
    <x v="19"/>
    <n v="0"/>
    <x v="77"/>
    <s v="• Se cuenta con un inventario de asentamientos que caracterice los predios, viviendas, hogares e infraestructura o espacio público y equipamientos, en zonas de alto riesgo no mitigable"/>
    <s v="Nivel bajo"/>
    <x v="0"/>
  </r>
  <r>
    <x v="4"/>
    <s v="GRD.3.09"/>
    <s v="¿Se tienen identificados predios sin desarrollar que puedan constituirse como zonas de reservas de tierra para adelantar procesos de reasentamiento?"/>
    <s v="Calificable"/>
    <n v="1"/>
    <n v="0"/>
    <x v="0"/>
    <n v="0.1"/>
    <n v="0"/>
    <m/>
    <m/>
    <m/>
    <m/>
    <x v="0"/>
    <x v="0"/>
    <m/>
    <n v="0"/>
    <n v="0"/>
    <s v="GRD.3"/>
    <x v="19"/>
    <n v="0"/>
    <x v="78"/>
    <s v="• El municipio tiene identificados predios sin desarrollar que puedan constituirse como zonas de reservas de tierra para adelantar procesos de reasentamiento"/>
    <s v="Nivel bajo"/>
    <x v="0"/>
  </r>
  <r>
    <x v="4"/>
    <s v="GRD.3.10"/>
    <s v="¿Se tienen identificadas las áreas donde se desarrollan actividades industriales, ganaderas, forestales?"/>
    <s v="Calificable"/>
    <n v="1"/>
    <n v="0"/>
    <x v="0"/>
    <n v="0.05"/>
    <n v="0"/>
    <m/>
    <m/>
    <m/>
    <m/>
    <x v="0"/>
    <x v="0"/>
    <m/>
    <n v="0"/>
    <n v="0"/>
    <s v="GRD.3"/>
    <x v="19"/>
    <n v="0"/>
    <x v="79"/>
    <s v="• El municipio tiene identificadas las áreas donde se desarrollan actividades industriales, ganaderas, forestales"/>
    <s v="Nivel bajo"/>
    <x v="0"/>
  </r>
  <r>
    <x v="5"/>
    <s v="AMB.1.01"/>
    <s v="¿El municipio ha identificado la presencia de alguna de las clasificaciones incluidas en las Áreas de Especial Interés Ambiental (AEIA) dentro de su territorio, según la Resolución 1608 de 2021?"/>
    <s v="Calificable"/>
    <n v="1"/>
    <n v="0"/>
    <x v="0"/>
    <n v="0.38"/>
    <n v="0"/>
    <m/>
    <m/>
    <m/>
    <m/>
    <x v="0"/>
    <x v="0"/>
    <m/>
    <n v="0"/>
    <n v="0"/>
    <s v="AMB.1"/>
    <x v="20"/>
    <n v="0"/>
    <x v="80"/>
    <s v="• El municipio ha identificado la presencia de alguna de las clasificaciones incluidas en las áreas de especial interés ambiental (AEIA) dentro de su territorio, según la Resolución 1608 de 2021"/>
    <s v="Nivel bajo"/>
    <x v="0"/>
  </r>
  <r>
    <x v="5"/>
    <s v="AMB.1.02"/>
    <s v="¿Los funcionarios de la actual administración han recibido capacitaciones o acceso a espacios de apoyo para la consulta de la información relacionada con las determinantes ambientales?"/>
    <s v="Calificable"/>
    <n v="1"/>
    <n v="0"/>
    <x v="0"/>
    <n v="0.12"/>
    <n v="0"/>
    <m/>
    <m/>
    <m/>
    <m/>
    <x v="0"/>
    <x v="0"/>
    <m/>
    <n v="0"/>
    <n v="0"/>
    <s v="AMB.1"/>
    <x v="20"/>
    <n v="0"/>
    <x v="81"/>
    <s v="• Los funcionarios de la actual administración han recibido capacitaciones o acceso a espacios de apoyo para la consulta de la información relacionada con las determinantes ambientales"/>
    <s v="Nivel bajo"/>
    <x v="0"/>
  </r>
  <r>
    <x v="5"/>
    <s v="AMB.1.03"/>
    <s v="¿El municipio tiene actualizadas sus determinantes ambientales?"/>
    <s v="Calificable"/>
    <n v="1"/>
    <n v="0"/>
    <x v="0"/>
    <n v="0.22"/>
    <n v="0"/>
    <m/>
    <m/>
    <m/>
    <m/>
    <x v="0"/>
    <x v="0"/>
    <m/>
    <n v="0"/>
    <n v="0"/>
    <s v="AMB.1"/>
    <x v="20"/>
    <n v="0"/>
    <x v="82"/>
    <s v="• El municipio tiene actualizadas sus determinantes ambientales"/>
    <s v="Nivel bajo"/>
    <x v="0"/>
  </r>
  <r>
    <x v="5"/>
    <s v="AMB.1.04"/>
    <s v="¿Las determinantes ambientales del municipio están espacializadas y estan disponibles para ser consultadas?"/>
    <s v="Calificable"/>
    <n v="1"/>
    <n v="0"/>
    <x v="0"/>
    <n v="0.28000000000000003"/>
    <n v="0"/>
    <m/>
    <m/>
    <m/>
    <m/>
    <x v="0"/>
    <x v="0"/>
    <m/>
    <n v="0"/>
    <n v="0"/>
    <s v="AMB.1"/>
    <x v="20"/>
    <n v="0"/>
    <x v="83"/>
    <s v="• Las determinantes ambientales del municipio están espacializadas y están disponibles para ser consultadas"/>
    <s v="Nivel bajo"/>
    <x v="0"/>
  </r>
  <r>
    <x v="5"/>
    <s v="AMB.2.01"/>
    <s v="¿El municipio ha identificado geográficamente los elementos que componen su Estructura Ecológica Principal?"/>
    <s v="Calificable"/>
    <n v="1"/>
    <n v="0"/>
    <x v="0"/>
    <n v="0.2"/>
    <n v="0"/>
    <m/>
    <m/>
    <m/>
    <m/>
    <x v="0"/>
    <x v="0"/>
    <m/>
    <n v="0"/>
    <n v="0"/>
    <s v="AMB.2"/>
    <x v="21"/>
    <n v="0"/>
    <x v="84"/>
    <s v="• El municipio ha identificado geográficamente los elementos que componen su estructura ecológica principal"/>
    <s v="Nivel bajo"/>
    <x v="0"/>
  </r>
  <r>
    <x v="5"/>
    <s v="AMB.2.02"/>
    <s v="¿El municipio ha identificado los predios o asentamientos ubicados dentro de las Áreas de Especial Interés Ambiental (AEIA)?"/>
    <s v="Calificable"/>
    <n v="1"/>
    <n v="0"/>
    <x v="0"/>
    <n v="0.3"/>
    <n v="0"/>
    <m/>
    <m/>
    <m/>
    <m/>
    <x v="0"/>
    <x v="0"/>
    <m/>
    <n v="0"/>
    <n v="0"/>
    <s v="AMB.2"/>
    <x v="21"/>
    <n v="0"/>
    <x v="85"/>
    <s v="• El municipio ha identificado los predios o asentamientos ubicados dentro de las áreas de especial interés ambiental (AEIA)"/>
    <s v="Nivel bajo"/>
    <x v="0"/>
  </r>
  <r>
    <x v="5"/>
    <s v="AMB.2.03"/>
    <s v="¿El municipio ha identificado los procesos de ordenamiento ambiental del territorio que incluyan POMCA, POMIUAC, planes de manejo de áreas SINAP y planes de manejo de humedales, entre otros?_x000a_"/>
    <s v="Calificable"/>
    <n v="1"/>
    <n v="0"/>
    <x v="0"/>
    <n v="0.25"/>
    <n v="0"/>
    <m/>
    <m/>
    <m/>
    <m/>
    <x v="0"/>
    <x v="0"/>
    <m/>
    <n v="0"/>
    <n v="0"/>
    <s v="AMB.2"/>
    <x v="21"/>
    <n v="0"/>
    <x v="86"/>
    <s v="• El municipio ha identificado los procesos de ordenamiento ambiental del territorio que incluyan POMCA, POMIUAC, planes de manejo de áreas SINAP y planes de manejo de humedales, entre otros_x000a_"/>
    <s v="Nivel bajo"/>
    <x v="0"/>
  </r>
  <r>
    <x v="5"/>
    <s v="AMB.2.04"/>
    <s v="¿El municipio considera la zonificación ambiental en sus decisiones territoriales, en el marco del plan de zonificación ambiental participativa de las subregiones PDET? (En caso del que municipio no sea PDET califique 1)"/>
    <s v="Calificable"/>
    <n v="1"/>
    <n v="0"/>
    <x v="0"/>
    <n v="0.25"/>
    <n v="0"/>
    <m/>
    <m/>
    <m/>
    <m/>
    <x v="0"/>
    <x v="0"/>
    <m/>
    <n v="0"/>
    <n v="0"/>
    <s v="AMB.2"/>
    <x v="21"/>
    <n v="0"/>
    <x v="87"/>
    <s v="• El municipio considera la zonificación ambiental en sus decisiones territoriales, en el marco del plan de zonificación ambiental participativa de las subregiones PDET"/>
    <s v="Nivel bajo"/>
    <x v="0"/>
  </r>
  <r>
    <x v="5"/>
    <s v="AMB.3.01"/>
    <s v="¿El municipio tiene identificadas los territorios con procesos de conservación como reservas naturales y áreas protegidas en su territorio, incluyendo refugios de vida silvestre, reservas de la biosfera, recursos genéticos, estrategias de Pago por Servicios Ambientales, Estrategias de reducción de emisiones de gases de efecto invernadero (RED++), estrategias de reducción de las emisiones debidas a la deforestación y la degradación de los bosques (REDD+), Otras Medidas Efectivas de Conservación Basadas en Áreas (OMEC), Acuerdos de conservación, de protección y/o uso sostenible, Predios de Conservación del Recurso Hídrico u otra? "/>
    <s v="Calificable"/>
    <n v="1"/>
    <n v="0"/>
    <x v="0"/>
    <n v="7.0000000000000007E-2"/>
    <n v="0"/>
    <m/>
    <m/>
    <m/>
    <m/>
    <x v="0"/>
    <x v="0"/>
    <m/>
    <n v="0"/>
    <n v="0"/>
    <s v="AMB.3"/>
    <x v="22"/>
    <n v="0"/>
    <x v="88"/>
    <s v="• El municipio tiene identificados los territorios con procesos de conservación como reservas naturales y áreas protegidas en su territorio, incluyendo refugios de vida silvestre, reservas de la biosfera, recursos genéticos, estrategias de pago por servicios ambientales, estrategias de reducción de emisiones de gases de efecto invernadero (RED++), estrategias de reducción de las emisiones debidas a la deforestación y la degradación de los bosques (REDD+), otras medidas efectivas de conservación basadas en áreas (OMEC), acuerdos de conservación, de protección y/o uso sostenible, predios de conservación del recurso hídrico u otra"/>
    <s v="Nivel bajo"/>
    <x v="0"/>
  </r>
  <r>
    <x v="5"/>
    <s v="AMB.3.02"/>
    <s v="¿El municipio ha identificado Zonas de reserva campesina, Zonas de Interés de Desarrollo Rural y Económico (ZIDRES), territorios campesinos agroalimentarios - TECAM, dentro de su territorio? (art 359 PND - Decreto 780 de 2024)"/>
    <s v="Calificable"/>
    <n v="1"/>
    <n v="0"/>
    <x v="0"/>
    <n v="7.0000000000000007E-2"/>
    <n v="0"/>
    <m/>
    <m/>
    <m/>
    <m/>
    <x v="0"/>
    <x v="0"/>
    <m/>
    <n v="0"/>
    <n v="0"/>
    <s v="AMB.3"/>
    <x v="22"/>
    <n v="0"/>
    <x v="89"/>
    <s v="• El municipio ha identificado zonas de reserva campesina, zonas de interés de desarrollo rural y económico (ZIDRES), territorios campesinos agroalimentarios - TECAM, dentro de su territorio (art 359 PND - Decreto 780 de 2024)"/>
    <s v="Nivel bajo"/>
    <x v="0"/>
  </r>
  <r>
    <x v="5"/>
    <s v="AMB.3.03"/>
    <s v="¿El municipio utiliza los insumos y productos generados por la gestión catastral para tomar decisiones en el ordenamiento ambiental del territorio?"/>
    <s v="Calificable"/>
    <n v="1"/>
    <n v="0"/>
    <x v="0"/>
    <n v="0.21"/>
    <n v="0"/>
    <m/>
    <m/>
    <m/>
    <m/>
    <x v="0"/>
    <x v="0"/>
    <m/>
    <n v="0"/>
    <n v="0"/>
    <s v="AMB.3"/>
    <x v="22"/>
    <n v="0"/>
    <x v="90"/>
    <s v="• El municipio utiliza los insumos y productos generados por la gestión catastral para tomar decisiones en el ordenamiento ambiental del territorio"/>
    <s v="Nivel bajo"/>
    <x v="0"/>
  </r>
  <r>
    <x v="5"/>
    <s v="AMB.3.04"/>
    <s v="¿El municipio realiza el registro y seguimiento a los procesos de reconversión productiva dentro de su territorio? "/>
    <s v="Calificable"/>
    <n v="1"/>
    <n v="0"/>
    <x v="0"/>
    <n v="7.0000000000000007E-2"/>
    <n v="0"/>
    <m/>
    <m/>
    <m/>
    <m/>
    <x v="0"/>
    <x v="0"/>
    <m/>
    <n v="0"/>
    <n v="0"/>
    <s v="AMB.3"/>
    <x v="22"/>
    <n v="0"/>
    <x v="91"/>
    <s v="• El municipio realiza el registro y seguimiento a los procesos de reconversión productiva dentro de su territorio"/>
    <s v="Nivel bajo"/>
    <x v="0"/>
  </r>
  <r>
    <x v="5"/>
    <s v="AMB.3.05"/>
    <s v="¿El municipio tiene conocimiento de la cifra actualizada de deforestación en su municipio? o  ¿sabe si está ubicado dentro de los Núcleos de Desarrollo Forestal y de la Biodiversidad en el país - NDFyB?"/>
    <s v="Calificable"/>
    <n v="1"/>
    <n v="0"/>
    <x v="0"/>
    <n v="0.2"/>
    <n v="0"/>
    <m/>
    <m/>
    <m/>
    <m/>
    <x v="0"/>
    <x v="0"/>
    <m/>
    <n v="0"/>
    <n v="0"/>
    <s v="AMB.3"/>
    <x v="22"/>
    <n v="0"/>
    <x v="92"/>
    <s v="• El municipio tiene conocimiento de la cifra actualizada de deforestación en su municipio o sabe si está ubicado dentro de los núcleos de desarrollo forestal y de la biodiversidad en el país - NDFYB"/>
    <s v="Nivel bajo"/>
    <x v="0"/>
  </r>
  <r>
    <x v="5"/>
    <s v="AMB.3.06"/>
    <s v="¿El municipio ha realizado acciones o implementado sistemas de monitoreo territorial para fortalecer el control y seguimiento de la deforestación en áreas clave, utilizando herramientas del Catastro Multipropósito en línea con los objetivos de la Línea de Acción 4 del CONPES 4021?"/>
    <s v="Calificable"/>
    <n v="1"/>
    <n v="0"/>
    <x v="0"/>
    <n v="7.0000000000000007E-2"/>
    <n v="0"/>
    <m/>
    <m/>
    <m/>
    <m/>
    <x v="0"/>
    <x v="0"/>
    <m/>
    <n v="0"/>
    <n v="0"/>
    <s v="AMB.3"/>
    <x v="22"/>
    <n v="0"/>
    <x v="93"/>
    <s v="• El municipio ha realizado acciones o implementado sistemas de monitoreo territorial para fortalecer el control y seguimiento de la deforestación en áreas clave, utilizando herramientas del catastro multipropósito en línea con los objetivos de la línea de acción 4 del Conpes 4021"/>
    <s v="Nivel bajo"/>
    <x v="0"/>
  </r>
  <r>
    <x v="5"/>
    <s v="AMB.3.07"/>
    <s v=" ¿El municipio ha identificado áreas con conflictos o tensiones recurrentes y concurrentes, y problemáticas de uso del suelo?"/>
    <s v="Calificable"/>
    <n v="1"/>
    <n v="0"/>
    <x v="0"/>
    <n v="7.0000000000000007E-2"/>
    <n v="0"/>
    <m/>
    <m/>
    <m/>
    <m/>
    <x v="0"/>
    <x v="0"/>
    <m/>
    <n v="0"/>
    <n v="0"/>
    <s v="AMB.3"/>
    <x v="22"/>
    <n v="0"/>
    <x v="94"/>
    <s v="• El municipio ha identificado áreas con conflictos o tensiones recurrentes y concurrentes, y problemáticas de uso del suelo"/>
    <s v="Nivel bajo"/>
    <x v="0"/>
  </r>
  <r>
    <x v="5"/>
    <s v="AMB.3.08"/>
    <s v="¿Los funcionarios municipales han recibido capacitaciones o espacios de apoyo para abordar los temas ambientales, incluyendo la dimensión ambiental del ordenamiento territorial?"/>
    <s v="Calificable"/>
    <n v="1"/>
    <n v="0"/>
    <x v="0"/>
    <n v="7.0000000000000007E-2"/>
    <n v="0"/>
    <m/>
    <m/>
    <m/>
    <m/>
    <x v="0"/>
    <x v="0"/>
    <m/>
    <n v="0"/>
    <n v="0"/>
    <s v="AMB.3"/>
    <x v="22"/>
    <n v="0"/>
    <x v="95"/>
    <s v="• Los funcionarios municipales han recibido capacitaciones o espacios de apoyo para abordar los temas ambientales, incluyendo la dimensión ambiental del ordenamiento territorial"/>
    <s v="Nivel bajo"/>
    <x v="0"/>
  </r>
  <r>
    <x v="5"/>
    <s v="AMB.3.09"/>
    <s v="¿El municipio conoce y participa activamente en las instancias de coordinación, gestión y toma de decisiones interinstitucionales en temas ambientales?"/>
    <s v="Calificable"/>
    <n v="1"/>
    <n v="0"/>
    <x v="0"/>
    <n v="0.17"/>
    <n v="0"/>
    <m/>
    <m/>
    <m/>
    <m/>
    <x v="0"/>
    <x v="0"/>
    <m/>
    <n v="0"/>
    <n v="0"/>
    <s v="AMB.3"/>
    <x v="22"/>
    <n v="0"/>
    <x v="96"/>
    <s v="• El municipio conoce y participa activamente en las instancias de coordinación, gestión y toma de decisiones interinstitucionales en temas ambientales"/>
    <s v="Nivel bajo"/>
    <x v="0"/>
  </r>
  <r>
    <x v="6"/>
    <s v="I.1.01"/>
    <s v="¿Se cuenta con una persona  con perfil especializado para el manejo de información catastral en la Secretaría de planeación?"/>
    <s v="Calificable"/>
    <n v="1"/>
    <n v="0"/>
    <x v="0"/>
    <n v="0.24"/>
    <n v="0"/>
    <m/>
    <m/>
    <m/>
    <m/>
    <x v="0"/>
    <x v="0"/>
    <m/>
    <n v="0"/>
    <n v="0"/>
    <s v="I.1"/>
    <x v="23"/>
    <n v="0"/>
    <x v="97"/>
    <s v="• El municipio cuenta con una persona  con perfil especializado para el manejo de información catastral en la secretaría de planeación"/>
    <s v="Nivel bajo"/>
    <x v="0"/>
  </r>
  <r>
    <x v="6"/>
    <s v="I.1.02"/>
    <s v="¿Se cuenta con una persona con perfil especializado para el manejo de información catastral en la Secretaría de hacienda?"/>
    <s v="Calificable"/>
    <n v="1"/>
    <n v="0"/>
    <x v="0"/>
    <n v="0.2"/>
    <n v="0"/>
    <m/>
    <m/>
    <m/>
    <m/>
    <x v="0"/>
    <x v="0"/>
    <m/>
    <n v="0"/>
    <n v="0"/>
    <s v="I.1"/>
    <x v="23"/>
    <n v="0"/>
    <x v="98"/>
    <s v="• El municipio cuenta con una persona con perfil especializado para el manejo de información catastral en la secretaría de hacienda"/>
    <s v="Nivel bajo"/>
    <x v="0"/>
  </r>
  <r>
    <x v="6"/>
    <s v="I.1.03"/>
    <s v="¿Se cuenta con una persona designada para consultar y gestionar la información catastral?"/>
    <s v="Calificable"/>
    <n v="1"/>
    <n v="0"/>
    <x v="0"/>
    <n v="0.16"/>
    <n v="0"/>
    <m/>
    <m/>
    <m/>
    <m/>
    <x v="0"/>
    <x v="0"/>
    <m/>
    <n v="0"/>
    <n v="0"/>
    <s v="I.1"/>
    <x v="23"/>
    <n v="0"/>
    <x v="99"/>
    <s v="• El municipio cuenta con una persona designada para consultar y gestionar la información catastral"/>
    <s v="Nivel bajo"/>
    <x v="0"/>
  </r>
  <r>
    <x v="6"/>
    <s v="I.1.04"/>
    <s v="¿Se cuenta con una instancia formal en la que se discutan los procesos y usos del catastro?"/>
    <s v="Calificable"/>
    <n v="1"/>
    <n v="0"/>
    <x v="0"/>
    <n v="0.4"/>
    <n v="0"/>
    <m/>
    <m/>
    <m/>
    <m/>
    <x v="0"/>
    <x v="0"/>
    <m/>
    <n v="0"/>
    <n v="0"/>
    <s v="I.1"/>
    <x v="23"/>
    <n v="0"/>
    <x v="100"/>
    <s v="• El municipio cuenta con una instancia formal en la que se discutan los procesos y usos del catastro"/>
    <s v="Nivel bajo"/>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x v="0"/>
    <x v="0"/>
    <n v="0.375"/>
    <n v="0"/>
    <x v="0"/>
    <x v="0"/>
    <s v="F.1.P1"/>
    <x v="0"/>
    <s v="Documento"/>
    <m/>
    <m/>
  </r>
  <r>
    <x v="0"/>
    <x v="1"/>
    <x v="1"/>
    <n v="0.375"/>
    <n v="0"/>
    <x v="0"/>
    <x v="1"/>
    <s v="F.2.P1"/>
    <x v="1"/>
    <s v="PPT y Lista asistencia"/>
    <m/>
    <m/>
  </r>
  <r>
    <x v="0"/>
    <x v="1"/>
    <x v="1"/>
    <n v="0.375"/>
    <n v="0"/>
    <x v="0"/>
    <x v="1"/>
    <s v="F.2.P2"/>
    <x v="2"/>
    <s v="Documento"/>
    <m/>
    <m/>
  </r>
  <r>
    <x v="0"/>
    <x v="2"/>
    <x v="2"/>
    <n v="0.25"/>
    <n v="0"/>
    <x v="0"/>
    <x v="2"/>
    <s v="F.3.P1"/>
    <x v="3"/>
    <s v="PPT y Lista asistencia"/>
    <m/>
    <m/>
  </r>
  <r>
    <x v="1"/>
    <x v="3"/>
    <x v="3"/>
    <m/>
    <m/>
    <x v="1"/>
    <x v="3"/>
    <m/>
    <x v="4"/>
    <m/>
    <m/>
    <m/>
  </r>
  <r>
    <x v="2"/>
    <x v="4"/>
    <x v="4"/>
    <n v="0.33333333333333331"/>
    <n v="0"/>
    <x v="0"/>
    <x v="0"/>
    <s v="FP.1.P1"/>
    <x v="5"/>
    <s v="Archivo xlsx"/>
    <s v="3 meses"/>
    <m/>
  </r>
  <r>
    <x v="2"/>
    <x v="4"/>
    <x v="4"/>
    <n v="0.33333333333333331"/>
    <n v="0"/>
    <x v="0"/>
    <x v="0"/>
    <s v="FP.1.P2"/>
    <x v="6"/>
    <s v="Documento y Lista asistencia"/>
    <s v="3 meses"/>
    <m/>
  </r>
  <r>
    <x v="2"/>
    <x v="5"/>
    <x v="5"/>
    <n v="0.26666666666666666"/>
    <n v="0"/>
    <x v="0"/>
    <x v="1"/>
    <s v="FP.2.P1"/>
    <x v="7"/>
    <s v="Documento y Lista asistencia"/>
    <s v="1 mes"/>
    <m/>
  </r>
  <r>
    <x v="2"/>
    <x v="5"/>
    <x v="5"/>
    <n v="0.26666666666666666"/>
    <n v="0"/>
    <x v="0"/>
    <x v="1"/>
    <s v="FP.2.P2"/>
    <x v="8"/>
    <s v="Lista asistencia"/>
    <s v="1 mes"/>
    <m/>
  </r>
  <r>
    <x v="2"/>
    <x v="6"/>
    <x v="6"/>
    <n v="0.2"/>
    <n v="0"/>
    <x v="0"/>
    <x v="2"/>
    <s v="FP.3.P1"/>
    <x v="9"/>
    <s v="Documento"/>
    <s v="1 mes"/>
    <m/>
  </r>
  <r>
    <x v="2"/>
    <x v="7"/>
    <x v="7"/>
    <n v="0.2"/>
    <n v="0"/>
    <x v="0"/>
    <x v="4"/>
    <s v="FP.4.P1"/>
    <x v="10"/>
    <s v="Documento"/>
    <s v="1 mes"/>
    <m/>
  </r>
  <r>
    <x v="1"/>
    <x v="3"/>
    <x v="3"/>
    <m/>
    <m/>
    <x v="1"/>
    <x v="3"/>
    <m/>
    <x v="4"/>
    <m/>
    <m/>
    <m/>
  </r>
  <r>
    <x v="3"/>
    <x v="8"/>
    <x v="8"/>
    <n v="0.23529411764705882"/>
    <n v="0"/>
    <x v="0"/>
    <x v="1"/>
    <s v="AMB.1.P1"/>
    <x v="11"/>
    <s v="Documento"/>
    <s v="2 meses"/>
    <m/>
  </r>
  <r>
    <x v="3"/>
    <x v="8"/>
    <x v="8"/>
    <n v="0.23529411764705882"/>
    <n v="0"/>
    <x v="0"/>
    <x v="1"/>
    <s v="AMB.1.P2"/>
    <x v="12"/>
    <s v="PPT y Lista asistencia"/>
    <s v="2 meses"/>
    <m/>
  </r>
  <r>
    <x v="3"/>
    <x v="9"/>
    <x v="9"/>
    <n v="0.52941176470588236"/>
    <n v="0"/>
    <x v="0"/>
    <x v="0"/>
    <s v="AMB.3.P1"/>
    <x v="13"/>
    <s v="Archivo xlsx"/>
    <s v="3 meses"/>
    <m/>
  </r>
  <r>
    <x v="3"/>
    <x v="9"/>
    <x v="9"/>
    <n v="0.52941176470588236"/>
    <n v="0"/>
    <x v="0"/>
    <x v="0"/>
    <s v="AMB.3.P2"/>
    <x v="14"/>
    <s v="PPT y Lista asistencia"/>
    <s v="3 meses"/>
    <m/>
  </r>
  <r>
    <x v="3"/>
    <x v="9"/>
    <x v="9"/>
    <n v="0.52941176470588236"/>
    <n v="0"/>
    <x v="0"/>
    <x v="0"/>
    <s v="AMB.3.P3"/>
    <x v="15"/>
    <s v="PPT y Lista asistencia"/>
    <s v="3 meses"/>
    <m/>
  </r>
  <r>
    <x v="3"/>
    <x v="9"/>
    <x v="9"/>
    <n v="0.52941176470588236"/>
    <n v="0"/>
    <x v="0"/>
    <x v="0"/>
    <s v="AMB.3.P4"/>
    <x v="16"/>
    <s v="Documento"/>
    <s v="3 meses"/>
    <m/>
  </r>
  <r>
    <x v="3"/>
    <x v="10"/>
    <x v="10"/>
    <n v="0.23529411764705882"/>
    <n v="0"/>
    <x v="0"/>
    <x v="2"/>
    <s v="AMB.2.P1"/>
    <x v="17"/>
    <s v="Archivo .SHP"/>
    <s v="1,15 meses"/>
    <m/>
  </r>
  <r>
    <x v="3"/>
    <x v="10"/>
    <x v="10"/>
    <n v="0.23529411764705882"/>
    <n v="0"/>
    <x v="0"/>
    <x v="2"/>
    <s v="AMB.2.P2"/>
    <x v="18"/>
    <s v="Archivo xlsx"/>
    <s v="1,15 meses"/>
    <m/>
  </r>
  <r>
    <x v="1"/>
    <x v="3"/>
    <x v="3"/>
    <m/>
    <m/>
    <x v="1"/>
    <x v="3"/>
    <m/>
    <x v="4"/>
    <m/>
    <m/>
    <m/>
  </r>
  <r>
    <x v="4"/>
    <x v="11"/>
    <x v="11"/>
    <n v="0.41666666666666669"/>
    <n v="0"/>
    <x v="0"/>
    <x v="2"/>
    <s v="GRD.1.P1"/>
    <x v="19"/>
    <s v="Documento"/>
    <s v="2 meses"/>
    <m/>
  </r>
  <r>
    <x v="4"/>
    <x v="11"/>
    <x v="11"/>
    <n v="0.41666666666666669"/>
    <n v="0"/>
    <x v="0"/>
    <x v="2"/>
    <s v="GRD.1.P2"/>
    <x v="20"/>
    <s v="PPT y Lista asistencia"/>
    <s v="2 meses"/>
    <m/>
  </r>
  <r>
    <x v="4"/>
    <x v="12"/>
    <x v="12"/>
    <n v="0.41666666666666669"/>
    <n v="0"/>
    <x v="0"/>
    <x v="1"/>
    <s v="GRD.3.P1"/>
    <x v="21"/>
    <s v="Documento"/>
    <s v="2 meses"/>
    <m/>
  </r>
  <r>
    <x v="4"/>
    <x v="13"/>
    <x v="13"/>
    <n v="0.16666666666666666"/>
    <n v="0"/>
    <x v="0"/>
    <x v="0"/>
    <s v="GRD.2.P1"/>
    <x v="22"/>
    <s v="Documento"/>
    <s v="1 mes"/>
    <m/>
  </r>
  <r>
    <x v="1"/>
    <x v="3"/>
    <x v="3"/>
    <m/>
    <m/>
    <x v="1"/>
    <x v="3"/>
    <m/>
    <x v="4"/>
    <m/>
    <m/>
    <m/>
  </r>
  <r>
    <x v="5"/>
    <x v="14"/>
    <x v="14"/>
    <n v="0.20689655172413793"/>
    <n v="0"/>
    <x v="0"/>
    <x v="0"/>
    <s v="CTH.1.P1"/>
    <x v="23"/>
    <s v="PPT y Lista asistencia"/>
    <s v="3 semanas"/>
    <m/>
  </r>
  <r>
    <x v="5"/>
    <x v="15"/>
    <x v="15"/>
    <n v="0.10344827586206896"/>
    <n v="0"/>
    <x v="0"/>
    <x v="5"/>
    <s v="PGI.1.P1"/>
    <x v="24"/>
    <s v="Archivo xlsx_x000a_Documento"/>
    <s v="2,5 semanas"/>
    <m/>
  </r>
  <r>
    <x v="5"/>
    <x v="16"/>
    <x v="16"/>
    <n v="3.4482758620689655E-2"/>
    <n v="0"/>
    <x v="0"/>
    <x v="6"/>
    <s v="PGI.2.P1"/>
    <x v="25"/>
    <s v="Documento y PPT"/>
    <m/>
    <m/>
  </r>
  <r>
    <x v="5"/>
    <x v="17"/>
    <x v="17"/>
    <n v="0.10344827586206896"/>
    <n v="0"/>
    <x v="0"/>
    <x v="7"/>
    <s v="PGI.3.P1"/>
    <x v="26"/>
    <s v="Documento"/>
    <s v="2,5 semanas"/>
    <m/>
  </r>
  <r>
    <x v="5"/>
    <x v="17"/>
    <x v="17"/>
    <n v="0.10344827586206896"/>
    <n v="0"/>
    <x v="0"/>
    <x v="7"/>
    <s v="PGI.3.P2"/>
    <x v="27"/>
    <s v="Documento"/>
    <m/>
    <m/>
  </r>
  <r>
    <x v="5"/>
    <x v="18"/>
    <x v="18"/>
    <n v="6.8965517241379309E-2"/>
    <n v="0"/>
    <x v="0"/>
    <x v="8"/>
    <s v="UI.1.P1"/>
    <x v="28"/>
    <s v="Documento"/>
    <s v="1 semana"/>
    <m/>
  </r>
  <r>
    <x v="5"/>
    <x v="18"/>
    <x v="18"/>
    <n v="6.8965517241379309E-2"/>
    <n v="0"/>
    <x v="0"/>
    <x v="8"/>
    <s v="UI.1.P2"/>
    <x v="29"/>
    <s v="Documento"/>
    <s v="6 semanas"/>
    <m/>
  </r>
  <r>
    <x v="5"/>
    <x v="19"/>
    <x v="19"/>
    <n v="0.17241379310344829"/>
    <n v="0"/>
    <x v="0"/>
    <x v="2"/>
    <s v="OT.1.P1"/>
    <x v="30"/>
    <s v="Documento"/>
    <s v="1 semana"/>
    <m/>
  </r>
  <r>
    <x v="5"/>
    <x v="20"/>
    <x v="20"/>
    <n v="0.13793103448275862"/>
    <n v="0"/>
    <x v="0"/>
    <x v="4"/>
    <s v="OT.2.P1"/>
    <x v="31"/>
    <s v="PPT y Lista asistencia"/>
    <s v="1 semana"/>
    <m/>
  </r>
  <r>
    <x v="5"/>
    <x v="20"/>
    <x v="20"/>
    <n v="0.13793103448275862"/>
    <n v="0"/>
    <x v="0"/>
    <x v="4"/>
    <s v="OT.2.P2"/>
    <x v="32"/>
    <s v="PPT, digitalización insumos trabajados en el taller y Lista asistencia"/>
    <s v="1 día"/>
    <m/>
  </r>
  <r>
    <x v="5"/>
    <x v="21"/>
    <x v="21"/>
    <n v="0.17241379310344829"/>
    <n v="0"/>
    <x v="0"/>
    <x v="1"/>
    <s v="OT. 3.P1"/>
    <x v="33"/>
    <s v="PPT y Lista asistencia"/>
    <s v="1 semana"/>
    <m/>
  </r>
  <r>
    <x v="5"/>
    <x v="3"/>
    <x v="3"/>
    <m/>
    <m/>
    <x v="1"/>
    <x v="3"/>
    <m/>
    <x v="4"/>
    <m/>
    <m/>
    <m/>
  </r>
  <r>
    <x v="1"/>
    <x v="3"/>
    <x v="3"/>
    <m/>
    <m/>
    <x v="1"/>
    <x v="3"/>
    <m/>
    <x v="4"/>
    <m/>
    <m/>
    <m/>
  </r>
  <r>
    <x v="6"/>
    <x v="22"/>
    <x v="22"/>
    <n v="0.5"/>
    <n v="0"/>
    <x v="0"/>
    <x v="1"/>
    <s v="P.2.P1"/>
    <x v="34"/>
    <s v="PPT y Lista asistencia"/>
    <m/>
    <m/>
  </r>
  <r>
    <x v="6"/>
    <x v="22"/>
    <x v="23"/>
    <n v="0.5"/>
    <n v="0"/>
    <x v="0"/>
    <x v="1"/>
    <s v="P.2.P2"/>
    <x v="35"/>
    <s v="Documento"/>
    <m/>
    <m/>
  </r>
  <r>
    <x v="6"/>
    <x v="23"/>
    <x v="24"/>
    <n v="0.5"/>
    <n v="0"/>
    <x v="0"/>
    <x v="0"/>
    <s v="P.1.P1"/>
    <x v="36"/>
    <s v="Archivo xlsx"/>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EA60DDF-91F8-4FEA-838B-B8404B44C99C}" name="TablaDinámica2" cacheId="0" applyNumberFormats="0" applyBorderFormats="0" applyFontFormats="0" applyPatternFormats="0" applyAlignmentFormats="0" applyWidthHeightFormats="1" dataCaption="Valores" updatedVersion="8" minRefreshableVersion="3" rowGrandTotals="0" colGrandTotals="0" itemPrintTitles="1" createdVersion="8" indent="0" compact="0" compactData="0" multipleFieldFilters="0">
  <location ref="A3:D27" firstHeaderRow="0" firstDataRow="1" firstDataCol="2"/>
  <pivotFields count="26">
    <pivotField compact="0" outline="0" subtotalTop="0" showAll="0" defaultSubtotal="0"/>
    <pivotField axis="axisRow" compact="0" outline="0" subtotalTop="0" showAll="0" defaultSubtotal="0">
      <items count="7">
        <item x="2"/>
        <item x="3"/>
        <item x="5"/>
        <item x="0"/>
        <item x="4"/>
        <item x="6"/>
        <item x="1"/>
      </items>
    </pivotField>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numFmtId="166" outline="0" subtotalTop="0" showAll="0" defaultSubtotal="0"/>
    <pivotField compact="0" outline="0" subtotalTop="0" showAll="0" defaultSubtotal="0"/>
    <pivotField compact="0" outline="0" subtotalTop="0" showAll="0" defaultSubtotal="0"/>
    <pivotField compact="0" outline="0" subtotalTop="0" showAll="0" defaultSubtotal="0"/>
    <pivotField axis="axisRow" compact="0" outline="0" subtotalTop="0" showAll="0" defaultSubtotal="0">
      <items count="24">
        <item x="20"/>
        <item x="21"/>
        <item x="22"/>
        <item x="0"/>
        <item x="10"/>
        <item x="11"/>
        <item x="12"/>
        <item x="13"/>
        <item x="14"/>
        <item x="15"/>
        <item x="16"/>
        <item x="17"/>
        <item x="18"/>
        <item x="19"/>
        <item x="23"/>
        <item x="7"/>
        <item x="5"/>
        <item x="6"/>
        <item x="8"/>
        <item x="9"/>
        <item x="1"/>
        <item x="2"/>
        <item x="3"/>
        <item x="4"/>
      </items>
    </pivotField>
    <pivotField compact="0" outline="0" subtotalTop="0" showAll="0" defaultSubtotal="0">
      <items count="24">
        <item x="10"/>
        <item x="20"/>
        <item x="11"/>
        <item x="0"/>
        <item x="9"/>
        <item x="23"/>
        <item x="15"/>
        <item x="8"/>
        <item x="13"/>
        <item x="6"/>
        <item x="4"/>
        <item x="22"/>
        <item x="2"/>
        <item x="17"/>
        <item x="3"/>
        <item x="19"/>
        <item x="5"/>
        <item x="18"/>
        <item x="14"/>
        <item x="12"/>
        <item x="21"/>
        <item x="1"/>
        <item x="7"/>
        <item x="16"/>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s>
  <rowFields count="2">
    <field x="1"/>
    <field x="19"/>
  </rowFields>
  <rowItems count="24">
    <i>
      <x/>
      <x v="4"/>
    </i>
    <i r="1">
      <x v="5"/>
    </i>
    <i r="1">
      <x v="6"/>
    </i>
    <i>
      <x v="1"/>
      <x v="7"/>
    </i>
    <i r="1">
      <x v="8"/>
    </i>
    <i r="1">
      <x v="9"/>
    </i>
    <i r="1">
      <x v="10"/>
    </i>
    <i>
      <x v="2"/>
      <x/>
    </i>
    <i r="1">
      <x v="1"/>
    </i>
    <i r="1">
      <x v="2"/>
    </i>
    <i>
      <x v="3"/>
      <x v="3"/>
    </i>
    <i r="1">
      <x v="15"/>
    </i>
    <i r="1">
      <x v="16"/>
    </i>
    <i r="1">
      <x v="17"/>
    </i>
    <i r="1">
      <x v="20"/>
    </i>
    <i r="1">
      <x v="21"/>
    </i>
    <i r="1">
      <x v="22"/>
    </i>
    <i r="1">
      <x v="23"/>
    </i>
    <i>
      <x v="4"/>
      <x v="11"/>
    </i>
    <i r="1">
      <x v="12"/>
    </i>
    <i r="1">
      <x v="13"/>
    </i>
    <i>
      <x v="5"/>
      <x v="14"/>
    </i>
    <i>
      <x v="6"/>
      <x v="18"/>
    </i>
    <i r="1">
      <x v="19"/>
    </i>
  </rowItems>
  <colFields count="1">
    <field x="-2"/>
  </colFields>
  <colItems count="2">
    <i>
      <x/>
    </i>
    <i i="1">
      <x v="1"/>
    </i>
  </colItems>
  <dataFields count="2">
    <dataField name="Cuenta de Código criterio de calificación" fld="2" subtotal="count" baseField="0" baseItem="0"/>
    <dataField name="Cuenta de Código criterio de calificación2" fld="2" subtotal="count" baseField="20" baseItem="18" numFmtId="9">
      <extLst>
        <ext xmlns:x14="http://schemas.microsoft.com/office/spreadsheetml/2009/9/main" uri="{E15A36E0-9728-4e99-A89B-3F7291B0FE68}">
          <x14:dataField pivotShowAs="percentOfParentRow"/>
        </ext>
      </extLst>
    </dataField>
  </dataFields>
  <formats count="1">
    <format dxfId="165">
      <pivotArea outline="0"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5EC3280-CFC3-4AA5-8EE7-F7773439685A}" name="consolidacion" cacheId="1" applyNumberFormats="0" applyBorderFormats="0" applyFontFormats="0" applyPatternFormats="0" applyAlignmentFormats="0" applyWidthHeightFormats="1" dataCaption="Valores" updatedVersion="8" minRefreshableVersion="3" rowGrandTotals="0" colGrandTotals="0" itemPrintTitles="1" mergeItem="1" createdVersion="8" indent="0" compact="0" compactData="0" multipleFieldFilters="0" chartFormat="4">
  <location ref="B21:F45" firstHeaderRow="1" firstDataRow="1" firstDataCol="5"/>
  <pivotFields count="25">
    <pivotField axis="axisRow" compact="0" outline="0" showAll="0" defaultSubtotal="0">
      <items count="7">
        <item x="2"/>
        <item x="3"/>
        <item x="5"/>
        <item x="0"/>
        <item x="4"/>
        <item x="6"/>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18">
        <item x="0"/>
        <item m="1" x="2"/>
        <item m="1" x="16"/>
        <item m="1" x="15"/>
        <item m="1" x="17"/>
        <item m="1" x="12"/>
        <item m="1" x="1"/>
        <item m="1" x="3"/>
        <item m="1" x="4"/>
        <item m="1" x="5"/>
        <item m="1" x="6"/>
        <item m="1" x="7"/>
        <item m="1" x="14"/>
        <item m="1" x="9"/>
        <item m="1" x="10"/>
        <item m="1" x="11"/>
        <item m="1" x="13"/>
        <item m="1" x="8"/>
      </items>
    </pivotField>
    <pivotField axis="axisRow" compact="0" numFmtId="166" outline="0" showAll="0" defaultSubtotal="0">
      <items count="12">
        <item x="0"/>
        <item m="1" x="10"/>
        <item m="1" x="8"/>
        <item m="1" x="11"/>
        <item m="1" x="9"/>
        <item m="1" x="1"/>
        <item m="1" x="2"/>
        <item m="1" x="7"/>
        <item m="1" x="4"/>
        <item m="1" x="5"/>
        <item m="1" x="6"/>
        <item m="1" x="3"/>
      </items>
    </pivotField>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24">
        <item x="10"/>
        <item x="20"/>
        <item x="11"/>
        <item x="0"/>
        <item x="9"/>
        <item x="23"/>
        <item x="15"/>
        <item x="8"/>
        <item x="13"/>
        <item x="6"/>
        <item x="4"/>
        <item x="22"/>
        <item x="2"/>
        <item x="17"/>
        <item x="3"/>
        <item x="19"/>
        <item x="5"/>
        <item x="18"/>
        <item x="14"/>
        <item x="12"/>
        <item x="21"/>
        <item x="1"/>
        <item x="7"/>
        <item x="16"/>
      </items>
    </pivotField>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4">
        <item m="1" x="3"/>
        <item x="0"/>
        <item m="1" x="2"/>
        <item m="1" x="1"/>
      </items>
    </pivotField>
  </pivotFields>
  <rowFields count="5">
    <field x="0"/>
    <field x="14"/>
    <field x="24"/>
    <field x="19"/>
    <field x="13"/>
  </rowFields>
  <rowItems count="24">
    <i>
      <x/>
      <x/>
      <x v="1"/>
      <x/>
      <x/>
    </i>
    <i r="3">
      <x v="2"/>
      <x/>
    </i>
    <i r="3">
      <x v="19"/>
      <x/>
    </i>
    <i>
      <x v="1"/>
      <x/>
      <x v="1"/>
      <x v="6"/>
      <x/>
    </i>
    <i r="3">
      <x v="8"/>
      <x/>
    </i>
    <i r="3">
      <x v="18"/>
      <x/>
    </i>
    <i r="3">
      <x v="23"/>
      <x/>
    </i>
    <i>
      <x v="2"/>
      <x/>
      <x v="1"/>
      <x v="1"/>
      <x/>
    </i>
    <i r="3">
      <x v="11"/>
      <x/>
    </i>
    <i r="3">
      <x v="20"/>
      <x/>
    </i>
    <i>
      <x v="3"/>
      <x/>
      <x v="1"/>
      <x v="3"/>
      <x/>
    </i>
    <i r="3">
      <x v="9"/>
      <x/>
    </i>
    <i r="3">
      <x v="10"/>
      <x/>
    </i>
    <i r="3">
      <x v="12"/>
      <x/>
    </i>
    <i r="3">
      <x v="14"/>
      <x/>
    </i>
    <i r="3">
      <x v="16"/>
      <x/>
    </i>
    <i r="3">
      <x v="21"/>
      <x/>
    </i>
    <i r="3">
      <x v="22"/>
      <x/>
    </i>
    <i>
      <x v="4"/>
      <x/>
      <x v="1"/>
      <x v="13"/>
      <x/>
    </i>
    <i r="3">
      <x v="15"/>
      <x/>
    </i>
    <i r="3">
      <x v="17"/>
      <x/>
    </i>
    <i>
      <x v="5"/>
      <x/>
      <x v="1"/>
      <x v="5"/>
      <x/>
    </i>
    <i>
      <x v="6"/>
      <x/>
      <x v="1"/>
      <x v="4"/>
      <x/>
    </i>
    <i r="3">
      <x v="7"/>
      <x/>
    </i>
  </rowItems>
  <colItems count="1">
    <i/>
  </colItems>
  <formats count="54">
    <format dxfId="145">
      <pivotArea field="0" type="button" dataOnly="0" labelOnly="1" outline="0" axis="axisRow" fieldPosition="0"/>
    </format>
    <format dxfId="144">
      <pivotArea dataOnly="0" labelOnly="1" fieldPosition="0">
        <references count="1">
          <reference field="0" count="0"/>
        </references>
      </pivotArea>
    </format>
    <format dxfId="143">
      <pivotArea dataOnly="0" labelOnly="1" grandRow="1" outline="0" fieldPosition="0"/>
    </format>
    <format dxfId="142">
      <pivotArea outline="0" collapsedLevelsAreSubtotals="1" fieldPosition="0"/>
    </format>
    <format dxfId="141">
      <pivotArea dataOnly="0" labelOnly="1" outline="0" axis="axisValues" fieldPosition="0"/>
    </format>
    <format dxfId="140">
      <pivotArea outline="0" collapsedLevelsAreSubtotals="1" fieldPosition="0"/>
    </format>
    <format dxfId="139">
      <pivotArea dataOnly="0" labelOnly="1" outline="0" axis="axisValues" fieldPosition="0"/>
    </format>
    <format dxfId="138">
      <pivotArea field="13" type="button" dataOnly="0" labelOnly="1" outline="0" axis="axisRow" fieldPosition="4"/>
    </format>
    <format dxfId="137">
      <pivotArea dataOnly="0" labelOnly="1" outline="0" fieldPosition="0">
        <references count="5">
          <reference field="0" count="1" selected="0">
            <x v="0"/>
          </reference>
          <reference field="13" count="1">
            <x v="5"/>
          </reference>
          <reference field="14" count="1" selected="0">
            <x v="1"/>
          </reference>
          <reference field="19" count="1" selected="0">
            <x v="0"/>
          </reference>
          <reference field="24" count="1" selected="0">
            <x v="2"/>
          </reference>
        </references>
      </pivotArea>
    </format>
    <format dxfId="136">
      <pivotArea dataOnly="0" labelOnly="1" outline="0" fieldPosition="0">
        <references count="5">
          <reference field="0" count="1" selected="0">
            <x v="0"/>
          </reference>
          <reference field="13" count="1">
            <x v="0"/>
          </reference>
          <reference field="14" count="1" selected="0">
            <x v="1"/>
          </reference>
          <reference field="19" count="1" selected="0">
            <x v="2"/>
          </reference>
          <reference field="24" count="1" selected="0">
            <x v="2"/>
          </reference>
        </references>
      </pivotArea>
    </format>
    <format dxfId="135">
      <pivotArea dataOnly="0" labelOnly="1" outline="0" fieldPosition="0">
        <references count="5">
          <reference field="0" count="1" selected="0">
            <x v="0"/>
          </reference>
          <reference field="13" count="1">
            <x v="0"/>
          </reference>
          <reference field="14" count="1" selected="0">
            <x v="1"/>
          </reference>
          <reference field="19" count="1" selected="0">
            <x v="19"/>
          </reference>
          <reference field="24" count="1" selected="0">
            <x v="2"/>
          </reference>
        </references>
      </pivotArea>
    </format>
    <format dxfId="134">
      <pivotArea dataOnly="0" labelOnly="1" outline="0" fieldPosition="0">
        <references count="5">
          <reference field="0" count="1" selected="0">
            <x v="1"/>
          </reference>
          <reference field="13" count="1">
            <x v="0"/>
          </reference>
          <reference field="14" count="1" selected="0">
            <x v="0"/>
          </reference>
          <reference field="19" count="1" selected="0">
            <x v="6"/>
          </reference>
          <reference field="24" count="1" selected="0">
            <x v="1"/>
          </reference>
        </references>
      </pivotArea>
    </format>
    <format dxfId="133">
      <pivotArea dataOnly="0" labelOnly="1" outline="0" fieldPosition="0">
        <references count="5">
          <reference field="0" count="1" selected="0">
            <x v="1"/>
          </reference>
          <reference field="13" count="1">
            <x v="0"/>
          </reference>
          <reference field="14" count="1" selected="0">
            <x v="0"/>
          </reference>
          <reference field="19" count="1" selected="0">
            <x v="8"/>
          </reference>
          <reference field="24" count="1" selected="0">
            <x v="1"/>
          </reference>
        </references>
      </pivotArea>
    </format>
    <format dxfId="132">
      <pivotArea dataOnly="0" labelOnly="1" outline="0" fieldPosition="0">
        <references count="5">
          <reference field="0" count="1" selected="0">
            <x v="1"/>
          </reference>
          <reference field="13" count="1">
            <x v="0"/>
          </reference>
          <reference field="14" count="1" selected="0">
            <x v="0"/>
          </reference>
          <reference field="19" count="1" selected="0">
            <x v="18"/>
          </reference>
          <reference field="24" count="1" selected="0">
            <x v="1"/>
          </reference>
        </references>
      </pivotArea>
    </format>
    <format dxfId="131">
      <pivotArea dataOnly="0" labelOnly="1" outline="0" fieldPosition="0">
        <references count="5">
          <reference field="0" count="1" selected="0">
            <x v="1"/>
          </reference>
          <reference field="13" count="1">
            <x v="0"/>
          </reference>
          <reference field="14" count="1" selected="0">
            <x v="0"/>
          </reference>
          <reference field="19" count="1" selected="0">
            <x v="23"/>
          </reference>
          <reference field="24" count="1" selected="0">
            <x v="1"/>
          </reference>
        </references>
      </pivotArea>
    </format>
    <format dxfId="130">
      <pivotArea dataOnly="0" labelOnly="1" outline="0" fieldPosition="0">
        <references count="5">
          <reference field="0" count="1" selected="0">
            <x v="2"/>
          </reference>
          <reference field="13" count="1">
            <x v="0"/>
          </reference>
          <reference field="14" count="1" selected="0">
            <x v="0"/>
          </reference>
          <reference field="19" count="1" selected="0">
            <x v="1"/>
          </reference>
          <reference field="24" count="1" selected="0">
            <x v="1"/>
          </reference>
        </references>
      </pivotArea>
    </format>
    <format dxfId="129">
      <pivotArea dataOnly="0" labelOnly="1" outline="0" fieldPosition="0">
        <references count="5">
          <reference field="0" count="1" selected="0">
            <x v="2"/>
          </reference>
          <reference field="13" count="1">
            <x v="0"/>
          </reference>
          <reference field="14" count="1" selected="0">
            <x v="0"/>
          </reference>
          <reference field="19" count="1" selected="0">
            <x v="11"/>
          </reference>
          <reference field="24" count="1" selected="0">
            <x v="1"/>
          </reference>
        </references>
      </pivotArea>
    </format>
    <format dxfId="128">
      <pivotArea dataOnly="0" labelOnly="1" outline="0" fieldPosition="0">
        <references count="5">
          <reference field="0" count="1" selected="0">
            <x v="2"/>
          </reference>
          <reference field="13" count="1">
            <x v="0"/>
          </reference>
          <reference field="14" count="1" selected="0">
            <x v="0"/>
          </reference>
          <reference field="19" count="1" selected="0">
            <x v="20"/>
          </reference>
          <reference field="24" count="1" selected="0">
            <x v="1"/>
          </reference>
        </references>
      </pivotArea>
    </format>
    <format dxfId="127">
      <pivotArea dataOnly="0" labelOnly="1" outline="0" fieldPosition="0">
        <references count="5">
          <reference field="0" count="1" selected="0">
            <x v="3"/>
          </reference>
          <reference field="13" count="1">
            <x v="3"/>
          </reference>
          <reference field="14" count="1" selected="0">
            <x v="2"/>
          </reference>
          <reference field="19" count="1" selected="0">
            <x v="3"/>
          </reference>
          <reference field="24" count="1" selected="0">
            <x v="3"/>
          </reference>
        </references>
      </pivotArea>
    </format>
    <format dxfId="126">
      <pivotArea dataOnly="0" labelOnly="1" outline="0" fieldPosition="0">
        <references count="5">
          <reference field="0" count="1" selected="0">
            <x v="3"/>
          </reference>
          <reference field="13" count="1">
            <x v="1"/>
          </reference>
          <reference field="14" count="1" selected="0">
            <x v="2"/>
          </reference>
          <reference field="19" count="1" selected="0">
            <x v="9"/>
          </reference>
          <reference field="24" count="1" selected="0">
            <x v="3"/>
          </reference>
        </references>
      </pivotArea>
    </format>
    <format dxfId="125">
      <pivotArea dataOnly="0" labelOnly="1" outline="0" fieldPosition="0">
        <references count="5">
          <reference field="0" count="1" selected="0">
            <x v="3"/>
          </reference>
          <reference field="13" count="1">
            <x v="0"/>
          </reference>
          <reference field="14" count="1" selected="0">
            <x v="2"/>
          </reference>
          <reference field="19" count="1" selected="0">
            <x v="10"/>
          </reference>
          <reference field="24" count="1" selected="0">
            <x v="3"/>
          </reference>
        </references>
      </pivotArea>
    </format>
    <format dxfId="124">
      <pivotArea dataOnly="0" labelOnly="1" outline="0" fieldPosition="0">
        <references count="5">
          <reference field="0" count="1" selected="0">
            <x v="3"/>
          </reference>
          <reference field="13" count="1">
            <x v="5"/>
          </reference>
          <reference field="14" count="1" selected="0">
            <x v="2"/>
          </reference>
          <reference field="19" count="1" selected="0">
            <x v="12"/>
          </reference>
          <reference field="24" count="1" selected="0">
            <x v="3"/>
          </reference>
        </references>
      </pivotArea>
    </format>
    <format dxfId="123">
      <pivotArea dataOnly="0" labelOnly="1" outline="0" fieldPosition="0">
        <references count="5">
          <reference field="0" count="1" selected="0">
            <x v="3"/>
          </reference>
          <reference field="13" count="1">
            <x v="5"/>
          </reference>
          <reference field="14" count="1" selected="0">
            <x v="2"/>
          </reference>
          <reference field="19" count="1" selected="0">
            <x v="14"/>
          </reference>
          <reference field="24" count="1" selected="0">
            <x v="3"/>
          </reference>
        </references>
      </pivotArea>
    </format>
    <format dxfId="122">
      <pivotArea dataOnly="0" labelOnly="1" outline="0" fieldPosition="0">
        <references count="5">
          <reference field="0" count="1" selected="0">
            <x v="3"/>
          </reference>
          <reference field="13" count="1">
            <x v="0"/>
          </reference>
          <reference field="14" count="1" selected="0">
            <x v="2"/>
          </reference>
          <reference field="19" count="1" selected="0">
            <x v="16"/>
          </reference>
          <reference field="24" count="1" selected="0">
            <x v="3"/>
          </reference>
        </references>
      </pivotArea>
    </format>
    <format dxfId="121">
      <pivotArea dataOnly="0" labelOnly="1" outline="0" fieldPosition="0">
        <references count="5">
          <reference field="0" count="1" selected="0">
            <x v="3"/>
          </reference>
          <reference field="13" count="1">
            <x v="5"/>
          </reference>
          <reference field="14" count="1" selected="0">
            <x v="2"/>
          </reference>
          <reference field="19" count="1" selected="0">
            <x v="21"/>
          </reference>
          <reference field="24" count="1" selected="0">
            <x v="3"/>
          </reference>
        </references>
      </pivotArea>
    </format>
    <format dxfId="120">
      <pivotArea dataOnly="0" labelOnly="1" outline="0" fieldPosition="0">
        <references count="5">
          <reference field="0" count="1" selected="0">
            <x v="3"/>
          </reference>
          <reference field="13" count="1">
            <x v="5"/>
          </reference>
          <reference field="14" count="1" selected="0">
            <x v="2"/>
          </reference>
          <reference field="19" count="1" selected="0">
            <x v="22"/>
          </reference>
          <reference field="24" count="1" selected="0">
            <x v="3"/>
          </reference>
        </references>
      </pivotArea>
    </format>
    <format dxfId="119">
      <pivotArea dataOnly="0" labelOnly="1" outline="0" fieldPosition="0">
        <references count="5">
          <reference field="0" count="1" selected="0">
            <x v="4"/>
          </reference>
          <reference field="13" count="1">
            <x v="2"/>
          </reference>
          <reference field="14" count="1" selected="0">
            <x v="3"/>
          </reference>
          <reference field="19" count="1" selected="0">
            <x v="13"/>
          </reference>
          <reference field="24" count="1" selected="0">
            <x v="0"/>
          </reference>
        </references>
      </pivotArea>
    </format>
    <format dxfId="118">
      <pivotArea dataOnly="0" labelOnly="1" outline="0" fieldPosition="0">
        <references count="5">
          <reference field="0" count="1" selected="0">
            <x v="4"/>
          </reference>
          <reference field="13" count="1">
            <x v="4"/>
          </reference>
          <reference field="14" count="1" selected="0">
            <x v="3"/>
          </reference>
          <reference field="19" count="1" selected="0">
            <x v="15"/>
          </reference>
          <reference field="24" count="1" selected="0">
            <x v="0"/>
          </reference>
        </references>
      </pivotArea>
    </format>
    <format dxfId="117">
      <pivotArea dataOnly="0" labelOnly="1" outline="0" fieldPosition="0">
        <references count="5">
          <reference field="0" count="1" selected="0">
            <x v="4"/>
          </reference>
          <reference field="13" count="1">
            <x v="5"/>
          </reference>
          <reference field="14" count="1" selected="0">
            <x v="3"/>
          </reference>
          <reference field="19" count="1" selected="0">
            <x v="17"/>
          </reference>
          <reference field="24" count="1" selected="0">
            <x v="0"/>
          </reference>
        </references>
      </pivotArea>
    </format>
    <format dxfId="116">
      <pivotArea dataOnly="0" labelOnly="1" outline="0" fieldPosition="0">
        <references count="5">
          <reference field="0" count="1" selected="0">
            <x v="5"/>
          </reference>
          <reference field="13" count="1">
            <x v="0"/>
          </reference>
          <reference field="14" count="1" selected="0">
            <x v="0"/>
          </reference>
          <reference field="19" count="1" selected="0">
            <x v="5"/>
          </reference>
          <reference field="24" count="1" selected="0">
            <x v="1"/>
          </reference>
        </references>
      </pivotArea>
    </format>
    <format dxfId="115">
      <pivotArea dataOnly="0" labelOnly="1" outline="0" fieldPosition="0">
        <references count="5">
          <reference field="0" count="1" selected="0">
            <x v="6"/>
          </reference>
          <reference field="13" count="1">
            <x v="5"/>
          </reference>
          <reference field="14" count="1" selected="0">
            <x v="4"/>
          </reference>
          <reference field="19" count="1" selected="0">
            <x v="4"/>
          </reference>
          <reference field="24" count="1" selected="0">
            <x v="0"/>
          </reference>
        </references>
      </pivotArea>
    </format>
    <format dxfId="114">
      <pivotArea dataOnly="0" labelOnly="1" outline="0" fieldPosition="0">
        <references count="5">
          <reference field="0" count="1" selected="0">
            <x v="6"/>
          </reference>
          <reference field="13" count="1">
            <x v="5"/>
          </reference>
          <reference field="14" count="1" selected="0">
            <x v="4"/>
          </reference>
          <reference field="19" count="1" selected="0">
            <x v="7"/>
          </reference>
          <reference field="24" count="1" selected="0">
            <x v="0"/>
          </reference>
        </references>
      </pivotArea>
    </format>
    <format dxfId="113">
      <pivotArea dataOnly="0" labelOnly="1" outline="0" fieldPosition="0">
        <references count="2">
          <reference field="0" count="1" selected="0">
            <x v="0"/>
          </reference>
          <reference field="14" count="1">
            <x v="1"/>
          </reference>
        </references>
      </pivotArea>
    </format>
    <format dxfId="112">
      <pivotArea dataOnly="0" labelOnly="1" outline="0" fieldPosition="0">
        <references count="2">
          <reference field="0" count="1" selected="0">
            <x v="1"/>
          </reference>
          <reference field="14" count="1">
            <x v="0"/>
          </reference>
        </references>
      </pivotArea>
    </format>
    <format dxfId="111">
      <pivotArea dataOnly="0" labelOnly="1" outline="0" fieldPosition="0">
        <references count="2">
          <reference field="0" count="1" selected="0">
            <x v="3"/>
          </reference>
          <reference field="14" count="1">
            <x v="2"/>
          </reference>
        </references>
      </pivotArea>
    </format>
    <format dxfId="110">
      <pivotArea dataOnly="0" labelOnly="1" outline="0" fieldPosition="0">
        <references count="2">
          <reference field="0" count="1" selected="0">
            <x v="4"/>
          </reference>
          <reference field="14" count="1">
            <x v="3"/>
          </reference>
        </references>
      </pivotArea>
    </format>
    <format dxfId="109">
      <pivotArea dataOnly="0" labelOnly="1" outline="0" fieldPosition="0">
        <references count="2">
          <reference field="0" count="1" selected="0">
            <x v="5"/>
          </reference>
          <reference field="14" count="1">
            <x v="0"/>
          </reference>
        </references>
      </pivotArea>
    </format>
    <format dxfId="108">
      <pivotArea dataOnly="0" labelOnly="1" outline="0" fieldPosition="0">
        <references count="2">
          <reference field="0" count="1" selected="0">
            <x v="6"/>
          </reference>
          <reference field="14" count="1">
            <x v="4"/>
          </reference>
        </references>
      </pivotArea>
    </format>
    <format dxfId="107">
      <pivotArea dataOnly="0" labelOnly="1" outline="0" fieldPosition="0">
        <references count="1">
          <reference field="0" count="0"/>
        </references>
      </pivotArea>
    </format>
    <format dxfId="106">
      <pivotArea dataOnly="0" labelOnly="1" outline="0" fieldPosition="0">
        <references count="4">
          <reference field="0" count="1" selected="0">
            <x v="0"/>
          </reference>
          <reference field="14" count="1" selected="0">
            <x v="1"/>
          </reference>
          <reference field="19" count="3">
            <x v="0"/>
            <x v="2"/>
            <x v="19"/>
          </reference>
          <reference field="24" count="1" selected="0">
            <x v="2"/>
          </reference>
        </references>
      </pivotArea>
    </format>
    <format dxfId="105">
      <pivotArea dataOnly="0" labelOnly="1" outline="0" fieldPosition="0">
        <references count="4">
          <reference field="0" count="1" selected="0">
            <x v="1"/>
          </reference>
          <reference field="14" count="1" selected="0">
            <x v="0"/>
          </reference>
          <reference field="19" count="4">
            <x v="6"/>
            <x v="8"/>
            <x v="18"/>
            <x v="23"/>
          </reference>
          <reference field="24" count="1" selected="0">
            <x v="1"/>
          </reference>
        </references>
      </pivotArea>
    </format>
    <format dxfId="104">
      <pivotArea dataOnly="0" labelOnly="1" outline="0" fieldPosition="0">
        <references count="4">
          <reference field="0" count="1" selected="0">
            <x v="2"/>
          </reference>
          <reference field="14" count="1" selected="0">
            <x v="0"/>
          </reference>
          <reference field="19" count="3">
            <x v="1"/>
            <x v="11"/>
            <x v="20"/>
          </reference>
          <reference field="24" count="1" selected="0">
            <x v="1"/>
          </reference>
        </references>
      </pivotArea>
    </format>
    <format dxfId="103">
      <pivotArea dataOnly="0" labelOnly="1" outline="0" fieldPosition="0">
        <references count="4">
          <reference field="0" count="1" selected="0">
            <x v="3"/>
          </reference>
          <reference field="14" count="1" selected="0">
            <x v="2"/>
          </reference>
          <reference field="19" count="8">
            <x v="3"/>
            <x v="9"/>
            <x v="10"/>
            <x v="12"/>
            <x v="14"/>
            <x v="16"/>
            <x v="21"/>
            <x v="22"/>
          </reference>
          <reference field="24" count="1" selected="0">
            <x v="3"/>
          </reference>
        </references>
      </pivotArea>
    </format>
    <format dxfId="102">
      <pivotArea dataOnly="0" labelOnly="1" outline="0" fieldPosition="0">
        <references count="4">
          <reference field="0" count="1" selected="0">
            <x v="4"/>
          </reference>
          <reference field="14" count="1" selected="0">
            <x v="3"/>
          </reference>
          <reference field="19" count="3">
            <x v="13"/>
            <x v="15"/>
            <x v="17"/>
          </reference>
          <reference field="24" count="1" selected="0">
            <x v="0"/>
          </reference>
        </references>
      </pivotArea>
    </format>
    <format dxfId="101">
      <pivotArea dataOnly="0" labelOnly="1" outline="0" fieldPosition="0">
        <references count="4">
          <reference field="0" count="1" selected="0">
            <x v="5"/>
          </reference>
          <reference field="14" count="1" selected="0">
            <x v="0"/>
          </reference>
          <reference field="19" count="1">
            <x v="5"/>
          </reference>
          <reference field="24" count="1" selected="0">
            <x v="1"/>
          </reference>
        </references>
      </pivotArea>
    </format>
    <format dxfId="100">
      <pivotArea dataOnly="0" labelOnly="1" outline="0" fieldPosition="0">
        <references count="4">
          <reference field="0" count="1" selected="0">
            <x v="6"/>
          </reference>
          <reference field="14" count="1" selected="0">
            <x v="4"/>
          </reference>
          <reference field="19" count="2">
            <x v="4"/>
            <x v="7"/>
          </reference>
          <reference field="24" count="1" selected="0">
            <x v="0"/>
          </reference>
        </references>
      </pivotArea>
    </format>
    <format dxfId="99">
      <pivotArea field="14" type="button" dataOnly="0" labelOnly="1" outline="0" axis="axisRow" fieldPosition="1"/>
    </format>
    <format dxfId="98">
      <pivotArea dataOnly="0" labelOnly="1" outline="0" fieldPosition="0">
        <references count="2">
          <reference field="0" count="1" selected="0">
            <x v="0"/>
          </reference>
          <reference field="14" count="1">
            <x v="0"/>
          </reference>
        </references>
      </pivotArea>
    </format>
    <format dxfId="97">
      <pivotArea dataOnly="0" labelOnly="1" outline="0" fieldPosition="0">
        <references count="2">
          <reference field="0" count="1" selected="0">
            <x v="1"/>
          </reference>
          <reference field="14" count="1">
            <x v="11"/>
          </reference>
        </references>
      </pivotArea>
    </format>
    <format dxfId="96">
      <pivotArea dataOnly="0" labelOnly="1" outline="0" fieldPosition="0">
        <references count="2">
          <reference field="0" count="1" selected="0">
            <x v="2"/>
          </reference>
          <reference field="14" count="1">
            <x v="9"/>
          </reference>
        </references>
      </pivotArea>
    </format>
    <format dxfId="95">
      <pivotArea dataOnly="0" labelOnly="1" outline="0" fieldPosition="0">
        <references count="2">
          <reference field="0" count="1" selected="0">
            <x v="3"/>
          </reference>
          <reference field="14" count="1">
            <x v="5"/>
          </reference>
        </references>
      </pivotArea>
    </format>
    <format dxfId="94">
      <pivotArea dataOnly="0" labelOnly="1" outline="0" fieldPosition="0">
        <references count="2">
          <reference field="0" count="1" selected="0">
            <x v="4"/>
          </reference>
          <reference field="14" count="1">
            <x v="8"/>
          </reference>
        </references>
      </pivotArea>
    </format>
    <format dxfId="93">
      <pivotArea dataOnly="0" labelOnly="1" outline="0" fieldPosition="0">
        <references count="2">
          <reference field="0" count="1" selected="0">
            <x v="5"/>
          </reference>
          <reference field="14" count="1">
            <x v="10"/>
          </reference>
        </references>
      </pivotArea>
    </format>
    <format dxfId="92">
      <pivotArea dataOnly="0" labelOnly="1" outline="0" fieldPosition="0">
        <references count="2">
          <reference field="0" count="1" selected="0">
            <x v="6"/>
          </reference>
          <reference field="14" count="1">
            <x v="6"/>
          </reference>
        </references>
      </pivotArea>
    </format>
  </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FB57566-2076-4589-9FBC-DA8E5FB216A8}" name="general" cacheId="1"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6">
  <location ref="B3:C11" firstHeaderRow="1" firstDataRow="1" firstDataCol="1"/>
  <pivotFields count="25">
    <pivotField axis="axisRow" showAll="0">
      <items count="8">
        <item x="2"/>
        <item x="3"/>
        <item x="5"/>
        <item x="0"/>
        <item x="4"/>
        <item x="6"/>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166" showAll="0"/>
    <pivotField showAll="0"/>
    <pivotField showAll="0"/>
    <pivotField showAll="0"/>
    <pivotField showAll="0"/>
    <pivotField showAll="0"/>
    <pivotField showAll="0"/>
    <pivotField showAll="0"/>
    <pivotField showAll="0"/>
    <pivotField showAll="0"/>
    <pivotField showAll="0"/>
  </pivotFields>
  <rowFields count="1">
    <field x="0"/>
  </rowFields>
  <rowItems count="8">
    <i>
      <x/>
    </i>
    <i>
      <x v="1"/>
    </i>
    <i>
      <x v="2"/>
    </i>
    <i>
      <x v="3"/>
    </i>
    <i>
      <x v="4"/>
    </i>
    <i>
      <x v="5"/>
    </i>
    <i>
      <x v="6"/>
    </i>
    <i t="grand">
      <x/>
    </i>
  </rowItems>
  <colItems count="1">
    <i/>
  </colItems>
  <dataFields count="1">
    <dataField name="Promedio de Resultado Dimension" fld="14" subtotal="average" baseField="0" baseItem="1" numFmtId="167"/>
  </dataFields>
  <formats count="7">
    <format dxfId="152">
      <pivotArea collapsedLevelsAreSubtotals="1" fieldPosition="0">
        <references count="1">
          <reference field="0" count="0"/>
        </references>
      </pivotArea>
    </format>
    <format dxfId="151">
      <pivotArea grandRow="1" outline="0" collapsedLevelsAreSubtotals="1" fieldPosition="0"/>
    </format>
    <format dxfId="150">
      <pivotArea grandRow="1" outline="0" collapsedLevelsAreSubtotals="1" fieldPosition="0"/>
    </format>
    <format dxfId="149">
      <pivotArea dataOnly="0" labelOnly="1" outline="0" axis="axisValues" fieldPosition="0"/>
    </format>
    <format dxfId="148">
      <pivotArea dataOnly="0" labelOnly="1" outline="0" axis="axisValues" fieldPosition="0"/>
    </format>
    <format dxfId="147">
      <pivotArea outline="0" collapsedLevelsAreSubtotals="1" fieldPosition="0"/>
    </format>
    <format dxfId="146">
      <pivotArea dataOnly="0" labelOnly="1" outline="0" axis="axisValues" fieldPosition="0"/>
    </format>
  </formats>
  <chartFormats count="4">
    <chartFormat chart="0" format="2" series="1">
      <pivotArea type="data" outline="0" fieldPosition="0">
        <references count="1">
          <reference field="4294967294" count="1" selected="0">
            <x v="0"/>
          </reference>
        </references>
      </pivotArea>
    </chartFormat>
    <chartFormat chart="0" format="3">
      <pivotArea type="data" outline="0" fieldPosition="0">
        <references count="2">
          <reference field="4294967294" count="1" selected="0">
            <x v="0"/>
          </reference>
          <reference field="0" count="1" selected="0">
            <x v="0"/>
          </reference>
        </references>
      </pivotArea>
    </chartFormat>
    <chartFormat chart="0" format="4">
      <pivotArea type="data" outline="0" fieldPosition="0">
        <references count="2">
          <reference field="4294967294" count="1" selected="0">
            <x v="0"/>
          </reference>
          <reference field="0" count="1" selected="0">
            <x v="2"/>
          </reference>
        </references>
      </pivotArea>
    </chartFormat>
    <chartFormat chart="0" format="5">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0E9D601-CFEE-48F5-A1ED-82EF7DA2B03D}" name="negativo" cacheId="1" applyNumberFormats="0" applyBorderFormats="0" applyFontFormats="0" applyPatternFormats="0" applyAlignmentFormats="0" applyWidthHeightFormats="1" dataCaption="Valores" updatedVersion="8" minRefreshableVersion="3" rowGrandTotals="0" colGrandTotals="0" itemPrintTitles="1" mergeItem="1" createdVersion="8" indent="0" compact="0" compactData="0" multipleFieldFilters="0" chartFormat="4">
  <location ref="I4:I105" firstHeaderRow="1" firstDataRow="1" firstDataCol="1" rowPageCount="2" colPageCount="1"/>
  <pivotFields count="25">
    <pivotField axis="axisPage" compact="0" outline="0" showAll="0" defaultSubtotal="0">
      <items count="7">
        <item x="2"/>
        <item x="3"/>
        <item x="5"/>
        <item x="0"/>
        <item x="4"/>
        <item x="6"/>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Page" compact="0" outline="0" multipleItemSelectionAllowed="1" showAll="0" defaultSubtotal="0">
      <items count="2">
        <item x="0"/>
        <item h="1" m="1"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18">
        <item x="0"/>
        <item m="1" x="2"/>
        <item m="1" x="16"/>
        <item m="1" x="15"/>
        <item m="1" x="17"/>
        <item m="1" x="12"/>
        <item m="1" x="1"/>
        <item m="1" x="3"/>
        <item m="1" x="4"/>
        <item m="1" x="5"/>
        <item m="1" x="6"/>
        <item m="1" x="7"/>
        <item m="1" x="14"/>
        <item m="1" x="9"/>
        <item m="1" x="10"/>
        <item m="1" x="11"/>
        <item m="1" x="13"/>
        <item m="1" x="8"/>
      </items>
    </pivotField>
    <pivotField compact="0" numFmtId="166" outline="0" showAll="0" defaultSubtotal="0">
      <items count="12">
        <item x="0"/>
        <item m="1" x="10"/>
        <item m="1" x="8"/>
        <item m="1" x="11"/>
        <item m="1" x="9"/>
        <item m="1" x="1"/>
        <item m="1" x="2"/>
        <item m="1" x="7"/>
        <item m="1" x="4"/>
        <item m="1" x="5"/>
        <item m="1" x="6"/>
        <item m="1" x="3"/>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107">
        <item x="31"/>
        <item x="37"/>
        <item x="27"/>
        <item x="75"/>
        <item x="41"/>
        <item x="96"/>
        <item x="87"/>
        <item m="1" x="101"/>
        <item x="15"/>
        <item x="66"/>
        <item x="0"/>
        <item x="67"/>
        <item m="1" x="103"/>
        <item x="71"/>
        <item x="21"/>
        <item x="52"/>
        <item x="18"/>
        <item x="32"/>
        <item x="17"/>
        <item x="12"/>
        <item x="11"/>
        <item x="69"/>
        <item x="22"/>
        <item x="29"/>
        <item m="1" x="104"/>
        <item x="23"/>
        <item x="7"/>
        <item x="51"/>
        <item x="49"/>
        <item x="54"/>
        <item x="33"/>
        <item x="38"/>
        <item x="24"/>
        <item x="19"/>
        <item x="60"/>
        <item x="53"/>
        <item x="61"/>
        <item x="100"/>
        <item x="97"/>
        <item x="98"/>
        <item x="99"/>
        <item x="36"/>
        <item x="68"/>
        <item x="70"/>
        <item x="16"/>
        <item x="13"/>
        <item x="63"/>
        <item x="64"/>
        <item x="62"/>
        <item x="55"/>
        <item x="45"/>
        <item x="94"/>
        <item x="84"/>
        <item x="80"/>
        <item x="85"/>
        <item x="86"/>
        <item x="89"/>
        <item x="14"/>
        <item x="93"/>
        <item m="1" x="102"/>
        <item x="91"/>
        <item x="82"/>
        <item x="76"/>
        <item x="40"/>
        <item m="1" x="106"/>
        <item x="44"/>
        <item x="88"/>
        <item x="30"/>
        <item x="59"/>
        <item x="43"/>
        <item x="72"/>
        <item x="35"/>
        <item x="74"/>
        <item x="79"/>
        <item x="78"/>
        <item x="28"/>
        <item x="10"/>
        <item x="90"/>
        <item x="25"/>
        <item x="26"/>
        <item m="1" x="105"/>
        <item x="47"/>
        <item x="42"/>
        <item x="4"/>
        <item x="48"/>
        <item x="1"/>
        <item x="2"/>
        <item x="39"/>
        <item x="81"/>
        <item x="3"/>
        <item x="5"/>
        <item x="65"/>
        <item x="95"/>
        <item x="20"/>
        <item x="9"/>
        <item x="8"/>
        <item x="57"/>
        <item x="46"/>
        <item x="56"/>
        <item x="58"/>
        <item x="50"/>
        <item x="6"/>
        <item x="34"/>
        <item x="73"/>
        <item x="77"/>
        <item x="83"/>
        <item x="92"/>
      </items>
    </pivotField>
    <pivotField compact="0" outline="0" showAll="0" defaultSubtotal="0"/>
    <pivotField compact="0" outline="0" showAll="0" defaultSubtotal="0"/>
    <pivotField compact="0" outline="0" showAll="0" defaultSubtotal="0"/>
  </pivotFields>
  <rowFields count="1">
    <field x="21"/>
  </rowFields>
  <rowItems count="101">
    <i>
      <x/>
    </i>
    <i>
      <x v="1"/>
    </i>
    <i>
      <x v="2"/>
    </i>
    <i>
      <x v="3"/>
    </i>
    <i>
      <x v="4"/>
    </i>
    <i>
      <x v="5"/>
    </i>
    <i>
      <x v="6"/>
    </i>
    <i>
      <x v="8"/>
    </i>
    <i>
      <x v="9"/>
    </i>
    <i>
      <x v="10"/>
    </i>
    <i>
      <x v="11"/>
    </i>
    <i>
      <x v="13"/>
    </i>
    <i>
      <x v="14"/>
    </i>
    <i>
      <x v="15"/>
    </i>
    <i>
      <x v="16"/>
    </i>
    <i>
      <x v="17"/>
    </i>
    <i>
      <x v="18"/>
    </i>
    <i>
      <x v="19"/>
    </i>
    <i>
      <x v="20"/>
    </i>
    <i>
      <x v="21"/>
    </i>
    <i>
      <x v="22"/>
    </i>
    <i>
      <x v="23"/>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60"/>
    </i>
    <i>
      <x v="61"/>
    </i>
    <i>
      <x v="62"/>
    </i>
    <i>
      <x v="63"/>
    </i>
    <i>
      <x v="65"/>
    </i>
    <i>
      <x v="66"/>
    </i>
    <i>
      <x v="67"/>
    </i>
    <i>
      <x v="68"/>
    </i>
    <i>
      <x v="69"/>
    </i>
    <i>
      <x v="70"/>
    </i>
    <i>
      <x v="71"/>
    </i>
    <i>
      <x v="72"/>
    </i>
    <i>
      <x v="73"/>
    </i>
    <i>
      <x v="74"/>
    </i>
    <i>
      <x v="75"/>
    </i>
    <i>
      <x v="76"/>
    </i>
    <i>
      <x v="77"/>
    </i>
    <i>
      <x v="78"/>
    </i>
    <i>
      <x v="79"/>
    </i>
    <i>
      <x v="81"/>
    </i>
    <i>
      <x v="82"/>
    </i>
    <i>
      <x v="83"/>
    </i>
    <i>
      <x v="84"/>
    </i>
    <i>
      <x v="85"/>
    </i>
    <i>
      <x v="86"/>
    </i>
    <i>
      <x v="87"/>
    </i>
    <i>
      <x v="88"/>
    </i>
    <i>
      <x v="89"/>
    </i>
    <i>
      <x v="90"/>
    </i>
    <i>
      <x v="91"/>
    </i>
    <i>
      <x v="92"/>
    </i>
    <i>
      <x v="93"/>
    </i>
    <i>
      <x v="94"/>
    </i>
    <i>
      <x v="95"/>
    </i>
    <i>
      <x v="96"/>
    </i>
    <i>
      <x v="97"/>
    </i>
    <i>
      <x v="98"/>
    </i>
    <i>
      <x v="99"/>
    </i>
    <i>
      <x v="100"/>
    </i>
    <i>
      <x v="101"/>
    </i>
    <i>
      <x v="102"/>
    </i>
    <i>
      <x v="103"/>
    </i>
    <i>
      <x v="104"/>
    </i>
    <i>
      <x v="105"/>
    </i>
    <i>
      <x v="106"/>
    </i>
  </rowItems>
  <colItems count="1">
    <i/>
  </colItems>
  <pageFields count="2">
    <pageField fld="0" hier="-1"/>
    <pageField fld="6" hier="-1"/>
  </pageFields>
  <formats count="12">
    <format dxfId="164">
      <pivotArea field="0" type="button" dataOnly="0" labelOnly="1" outline="0" axis="axisPage" fieldPosition="0"/>
    </format>
    <format dxfId="163">
      <pivotArea dataOnly="0" labelOnly="1" fieldPosition="0">
        <references count="1">
          <reference field="0" count="0"/>
        </references>
      </pivotArea>
    </format>
    <format dxfId="162">
      <pivotArea dataOnly="0" labelOnly="1" grandRow="1" outline="0" fieldPosition="0"/>
    </format>
    <format dxfId="161">
      <pivotArea outline="0" collapsedLevelsAreSubtotals="1" fieldPosition="0"/>
    </format>
    <format dxfId="160">
      <pivotArea dataOnly="0" labelOnly="1" outline="0" axis="axisValues" fieldPosition="0"/>
    </format>
    <format dxfId="159">
      <pivotArea outline="0" collapsedLevelsAreSubtotals="1" fieldPosition="0"/>
    </format>
    <format dxfId="158">
      <pivotArea dataOnly="0" labelOnly="1" outline="0" axis="axisValues" fieldPosition="0"/>
    </format>
    <format dxfId="157">
      <pivotArea field="13" type="button" dataOnly="0" labelOnly="1" outline="0"/>
    </format>
    <format dxfId="156">
      <pivotArea field="14" type="button" dataOnly="0" labelOnly="1" outline="0"/>
    </format>
    <format dxfId="155">
      <pivotArea type="all" dataOnly="0" outline="0" fieldPosition="0"/>
    </format>
    <format dxfId="154">
      <pivotArea field="21" type="button" dataOnly="0" labelOnly="1" outline="0" axis="axisRow" fieldPosition="0"/>
    </format>
    <format dxfId="153">
      <pivotArea dataOnly="0" labelOnly="1" outline="0" fieldPosition="0">
        <references count="1">
          <reference field="21" count="29">
            <x v="2"/>
            <x v="7"/>
            <x v="8"/>
            <x v="10"/>
            <x v="14"/>
            <x v="16"/>
            <x v="18"/>
            <x v="19"/>
            <x v="20"/>
            <x v="22"/>
            <x v="25"/>
            <x v="26"/>
            <x v="32"/>
            <x v="33"/>
            <x v="44"/>
            <x v="45"/>
            <x v="57"/>
            <x v="75"/>
            <x v="76"/>
            <x v="78"/>
            <x v="79"/>
            <x v="83"/>
            <x v="85"/>
            <x v="86"/>
            <x v="89"/>
            <x v="90"/>
            <x v="93"/>
            <x v="94"/>
            <x v="95"/>
          </reference>
        </references>
      </pivotArea>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9C1C9A69-B48E-412B-96E8-C373789F7185}" name="Matriz_decision" cacheId="2" applyNumberFormats="0" applyBorderFormats="0" applyFontFormats="0" applyPatternFormats="0" applyAlignmentFormats="0" applyWidthHeightFormats="1" dataCaption="Valores" updatedVersion="8" minRefreshableVersion="3" rowGrandTotals="0" colGrandTotals="0" itemPrintTitles="1" mergeItem="1" createdVersion="8" indent="0" compact="0" compactData="0" multipleFieldFilters="0">
  <location ref="O9:T45" firstHeaderRow="1" firstDataRow="1" firstDataCol="6"/>
  <pivotFields count="12">
    <pivotField axis="axisRow" compact="0" outline="0" showAll="0" defaultSubtotal="0">
      <items count="7">
        <item x="0"/>
        <item x="2"/>
        <item x="3"/>
        <item x="4"/>
        <item x="5"/>
        <item x="6"/>
        <item x="1"/>
      </items>
    </pivotField>
    <pivotField axis="axisRow" compact="0" outline="0" showAll="0" defaultSubtotal="0">
      <items count="24">
        <item x="8"/>
        <item x="10"/>
        <item x="9"/>
        <item x="14"/>
        <item x="0"/>
        <item x="1"/>
        <item x="2"/>
        <item x="4"/>
        <item x="5"/>
        <item x="6"/>
        <item x="7"/>
        <item x="11"/>
        <item x="13"/>
        <item x="12"/>
        <item x="21"/>
        <item x="19"/>
        <item x="20"/>
        <item x="23"/>
        <item x="22"/>
        <item x="15"/>
        <item x="16"/>
        <item x="17"/>
        <item x="18"/>
        <item x="3"/>
      </items>
    </pivotField>
    <pivotField axis="axisRow" compact="0" outline="0" showAll="0" defaultSubtotal="0">
      <items count="25">
        <item x="0"/>
        <item x="8"/>
        <item x="1"/>
        <item x="14"/>
        <item x="22"/>
        <item x="23"/>
        <item x="6"/>
        <item x="24"/>
        <item x="4"/>
        <item x="20"/>
        <item x="18"/>
        <item x="9"/>
        <item x="16"/>
        <item x="11"/>
        <item x="17"/>
        <item x="12"/>
        <item x="19"/>
        <item x="13"/>
        <item x="5"/>
        <item x="2"/>
        <item x="10"/>
        <item x="15"/>
        <item x="21"/>
        <item x="7"/>
        <item x="3"/>
      </items>
    </pivotField>
    <pivotField compact="0" outline="0" showAll="0" defaultSubtotal="0"/>
    <pivotField compact="0" outline="0" showAll="0" defaultSubtotal="0"/>
    <pivotField axis="axisRow" compact="0" outline="0" showAll="0" defaultSubtotal="0">
      <items count="2">
        <item x="0"/>
        <item h="1" x="1"/>
      </items>
    </pivotField>
    <pivotField axis="axisRow" compact="0" outline="0" subtotalTop="0" showAll="0" defaultSubtotal="0">
      <items count="9">
        <item x="0"/>
        <item x="1"/>
        <item x="2"/>
        <item x="4"/>
        <item x="7"/>
        <item x="5"/>
        <item x="8"/>
        <item x="6"/>
        <item x="3"/>
      </items>
    </pivotField>
    <pivotField compact="0" outline="0" subtotalTop="0" showAll="0" defaultSubtotal="0"/>
    <pivotField axis="axisRow" compact="0" outline="0" showAll="0" defaultSubtotal="0">
      <items count="37">
        <item x="1"/>
        <item x="30"/>
        <item x="17"/>
        <item x="5"/>
        <item x="13"/>
        <item x="34"/>
        <item x="3"/>
        <item x="8"/>
        <item x="20"/>
        <item x="23"/>
        <item x="15"/>
        <item x="31"/>
        <item x="12"/>
        <item x="14"/>
        <item x="33"/>
        <item x="35"/>
        <item x="16"/>
        <item x="2"/>
        <item x="21"/>
        <item x="11"/>
        <item x="22"/>
        <item x="0"/>
        <item x="9"/>
        <item x="10"/>
        <item x="7"/>
        <item x="6"/>
        <item x="29"/>
        <item x="18"/>
        <item x="36"/>
        <item x="28"/>
        <item x="32"/>
        <item x="4"/>
        <item x="25"/>
        <item x="27"/>
        <item x="19"/>
        <item x="24"/>
        <item x="26"/>
      </items>
    </pivotField>
    <pivotField compact="0" outline="0" showAll="0" defaultSubtotal="0"/>
    <pivotField compact="0" outline="0" subtotalTop="0" showAll="0" defaultSubtotal="0"/>
    <pivotField compact="0" outline="0" subtotalTop="0" showAll="0" defaultSubtotal="0"/>
  </pivotFields>
  <rowFields count="6">
    <field x="0"/>
    <field x="1"/>
    <field x="6"/>
    <field x="2"/>
    <field x="5"/>
    <field x="8"/>
  </rowFields>
  <rowItems count="36">
    <i>
      <x/>
      <x v="4"/>
      <x/>
      <x/>
      <x/>
      <x v="21"/>
    </i>
    <i r="1">
      <x v="5"/>
      <x v="1"/>
      <x v="2"/>
      <x/>
      <x/>
    </i>
    <i r="5">
      <x v="17"/>
    </i>
    <i r="1">
      <x v="6"/>
      <x v="2"/>
      <x v="19"/>
      <x/>
      <x v="6"/>
    </i>
    <i>
      <x v="1"/>
      <x v="7"/>
      <x/>
      <x v="8"/>
      <x/>
      <x v="3"/>
    </i>
    <i r="5">
      <x v="25"/>
    </i>
    <i r="1">
      <x v="8"/>
      <x v="1"/>
      <x v="18"/>
      <x/>
      <x v="7"/>
    </i>
    <i r="5">
      <x v="24"/>
    </i>
    <i r="1">
      <x v="9"/>
      <x v="2"/>
      <x v="6"/>
      <x/>
      <x v="22"/>
    </i>
    <i r="1">
      <x v="10"/>
      <x v="3"/>
      <x v="23"/>
      <x/>
      <x v="23"/>
    </i>
    <i>
      <x v="2"/>
      <x/>
      <x v="1"/>
      <x v="1"/>
      <x/>
      <x v="12"/>
    </i>
    <i r="5">
      <x v="19"/>
    </i>
    <i r="1">
      <x v="1"/>
      <x v="2"/>
      <x v="20"/>
      <x/>
      <x v="2"/>
    </i>
    <i r="5">
      <x v="27"/>
    </i>
    <i r="1">
      <x v="2"/>
      <x/>
      <x v="11"/>
      <x/>
      <x v="4"/>
    </i>
    <i r="5">
      <x v="10"/>
    </i>
    <i r="5">
      <x v="13"/>
    </i>
    <i r="5">
      <x v="16"/>
    </i>
    <i>
      <x v="3"/>
      <x v="11"/>
      <x v="2"/>
      <x v="13"/>
      <x/>
      <x v="8"/>
    </i>
    <i r="5">
      <x v="34"/>
    </i>
    <i r="1">
      <x v="12"/>
      <x/>
      <x v="17"/>
      <x/>
      <x v="20"/>
    </i>
    <i r="1">
      <x v="13"/>
      <x v="1"/>
      <x v="15"/>
      <x/>
      <x v="18"/>
    </i>
    <i>
      <x v="4"/>
      <x v="3"/>
      <x/>
      <x v="3"/>
      <x/>
      <x v="9"/>
    </i>
    <i r="1">
      <x v="14"/>
      <x v="1"/>
      <x v="22"/>
      <x/>
      <x v="14"/>
    </i>
    <i r="1">
      <x v="15"/>
      <x v="2"/>
      <x v="16"/>
      <x/>
      <x v="1"/>
    </i>
    <i r="1">
      <x v="16"/>
      <x v="3"/>
      <x v="9"/>
      <x/>
      <x v="11"/>
    </i>
    <i r="5">
      <x v="30"/>
    </i>
    <i r="1">
      <x v="19"/>
      <x v="5"/>
      <x v="21"/>
      <x/>
      <x v="35"/>
    </i>
    <i r="1">
      <x v="20"/>
      <x v="7"/>
      <x v="12"/>
      <x/>
      <x v="32"/>
    </i>
    <i r="1">
      <x v="21"/>
      <x v="4"/>
      <x v="14"/>
      <x/>
      <x v="33"/>
    </i>
    <i r="5">
      <x v="36"/>
    </i>
    <i r="1">
      <x v="22"/>
      <x v="6"/>
      <x v="10"/>
      <x/>
      <x v="26"/>
    </i>
    <i r="5">
      <x v="29"/>
    </i>
    <i>
      <x v="5"/>
      <x v="17"/>
      <x/>
      <x v="7"/>
      <x/>
      <x v="28"/>
    </i>
    <i r="1">
      <x v="18"/>
      <x v="1"/>
      <x v="4"/>
      <x/>
      <x v="5"/>
    </i>
    <i r="3">
      <x v="5"/>
      <x/>
      <x v="15"/>
    </i>
  </rowItems>
  <colItems count="1">
    <i/>
  </colItems>
  <formats count="92">
    <format dxfId="91">
      <pivotArea field="0" type="button" dataOnly="0" labelOnly="1" outline="0" axis="axisRow" fieldPosition="0"/>
    </format>
    <format dxfId="90">
      <pivotArea field="2" type="button" dataOnly="0" labelOnly="1" outline="0" axis="axisRow" fieldPosition="3"/>
    </format>
    <format dxfId="89">
      <pivotArea field="5" type="button" dataOnly="0" labelOnly="1" outline="0" axis="axisRow" fieldPosition="4"/>
    </format>
    <format dxfId="88">
      <pivotArea field="8" type="button" dataOnly="0" labelOnly="1" outline="0" axis="axisRow" fieldPosition="5"/>
    </format>
    <format dxfId="87">
      <pivotArea dataOnly="0" labelOnly="1" outline="0" fieldPosition="0">
        <references count="1">
          <reference field="0" count="6">
            <x v="0"/>
            <x v="1"/>
            <x v="2"/>
            <x v="3"/>
            <x v="4"/>
            <x v="5"/>
          </reference>
        </references>
      </pivotArea>
    </format>
    <format dxfId="86">
      <pivotArea dataOnly="0" labelOnly="1" outline="0" fieldPosition="0">
        <references count="2">
          <reference field="0" count="1" selected="0">
            <x v="0"/>
          </reference>
          <reference field="2" count="3">
            <x v="0"/>
            <x v="2"/>
            <x v="19"/>
          </reference>
        </references>
      </pivotArea>
    </format>
    <format dxfId="85">
      <pivotArea dataOnly="0" labelOnly="1" outline="0" fieldPosition="0">
        <references count="2">
          <reference field="0" count="1" selected="0">
            <x v="1"/>
          </reference>
          <reference field="2" count="4">
            <x v="6"/>
            <x v="8"/>
            <x v="18"/>
            <x v="23"/>
          </reference>
        </references>
      </pivotArea>
    </format>
    <format dxfId="84">
      <pivotArea dataOnly="0" labelOnly="1" outline="0" fieldPosition="0">
        <references count="2">
          <reference field="0" count="1" selected="0">
            <x v="2"/>
          </reference>
          <reference field="2" count="3">
            <x v="1"/>
            <x v="11"/>
            <x v="20"/>
          </reference>
        </references>
      </pivotArea>
    </format>
    <format dxfId="83">
      <pivotArea dataOnly="0" labelOnly="1" outline="0" fieldPosition="0">
        <references count="2">
          <reference field="0" count="1" selected="0">
            <x v="3"/>
          </reference>
          <reference field="2" count="3">
            <x v="13"/>
            <x v="15"/>
            <x v="17"/>
          </reference>
        </references>
      </pivotArea>
    </format>
    <format dxfId="82">
      <pivotArea dataOnly="0" labelOnly="1" outline="0" fieldPosition="0">
        <references count="2">
          <reference field="0" count="1" selected="0">
            <x v="4"/>
          </reference>
          <reference field="2" count="8">
            <x v="3"/>
            <x v="9"/>
            <x v="10"/>
            <x v="12"/>
            <x v="14"/>
            <x v="16"/>
            <x v="21"/>
            <x v="22"/>
          </reference>
        </references>
      </pivotArea>
    </format>
    <format dxfId="81">
      <pivotArea dataOnly="0" labelOnly="1" outline="0" fieldPosition="0">
        <references count="2">
          <reference field="0" count="1" selected="0">
            <x v="5"/>
          </reference>
          <reference field="2" count="3">
            <x v="4"/>
            <x v="5"/>
            <x v="7"/>
          </reference>
        </references>
      </pivotArea>
    </format>
    <format dxfId="80">
      <pivotArea dataOnly="0" labelOnly="1" outline="0" fieldPosition="0">
        <references count="3">
          <reference field="0" count="1" selected="0">
            <x v="0"/>
          </reference>
          <reference field="2" count="1" selected="0">
            <x v="0"/>
          </reference>
          <reference field="5" count="1">
            <x v="0"/>
          </reference>
        </references>
      </pivotArea>
    </format>
    <format dxfId="79">
      <pivotArea dataOnly="0" labelOnly="1" outline="0" fieldPosition="0">
        <references count="3">
          <reference field="0" count="1" selected="0">
            <x v="1"/>
          </reference>
          <reference field="2" count="1" selected="0">
            <x v="23"/>
          </reference>
          <reference field="5" count="1">
            <x v="0"/>
          </reference>
        </references>
      </pivotArea>
    </format>
    <format dxfId="78">
      <pivotArea dataOnly="0" labelOnly="1" outline="0" fieldPosition="0">
        <references count="3">
          <reference field="0" count="1" selected="0">
            <x v="4"/>
          </reference>
          <reference field="2" count="1" selected="0">
            <x v="10"/>
          </reference>
          <reference field="5" count="1">
            <x v="0"/>
          </reference>
        </references>
      </pivotArea>
    </format>
    <format dxfId="77">
      <pivotArea dataOnly="0" labelOnly="1" outline="0" fieldPosition="0">
        <references count="4">
          <reference field="0" count="1" selected="0">
            <x v="0"/>
          </reference>
          <reference field="2" count="1" selected="0">
            <x v="0"/>
          </reference>
          <reference field="5" count="1" selected="0">
            <x v="0"/>
          </reference>
          <reference field="8" count="1">
            <x v="21"/>
          </reference>
        </references>
      </pivotArea>
    </format>
    <format dxfId="76">
      <pivotArea dataOnly="0" labelOnly="1" outline="0" fieldPosition="0">
        <references count="4">
          <reference field="0" count="1" selected="0">
            <x v="0"/>
          </reference>
          <reference field="2" count="1" selected="0">
            <x v="2"/>
          </reference>
          <reference field="5" count="1" selected="0">
            <x v="0"/>
          </reference>
          <reference field="8" count="2">
            <x v="0"/>
            <x v="17"/>
          </reference>
        </references>
      </pivotArea>
    </format>
    <format dxfId="75">
      <pivotArea dataOnly="0" labelOnly="1" outline="0" fieldPosition="0">
        <references count="4">
          <reference field="0" count="1" selected="0">
            <x v="0"/>
          </reference>
          <reference field="2" count="1" selected="0">
            <x v="19"/>
          </reference>
          <reference field="5" count="1" selected="0">
            <x v="0"/>
          </reference>
          <reference field="8" count="1">
            <x v="6"/>
          </reference>
        </references>
      </pivotArea>
    </format>
    <format dxfId="74">
      <pivotArea dataOnly="0" labelOnly="1" outline="0" fieldPosition="0">
        <references count="4">
          <reference field="0" count="1" selected="0">
            <x v="1"/>
          </reference>
          <reference field="2" count="1" selected="0">
            <x v="6"/>
          </reference>
          <reference field="5" count="1" selected="0">
            <x v="0"/>
          </reference>
          <reference field="8" count="1">
            <x v="22"/>
          </reference>
        </references>
      </pivotArea>
    </format>
    <format dxfId="73">
      <pivotArea dataOnly="0" labelOnly="1" outline="0" fieldPosition="0">
        <references count="4">
          <reference field="0" count="1" selected="0">
            <x v="1"/>
          </reference>
          <reference field="2" count="1" selected="0">
            <x v="23"/>
          </reference>
          <reference field="5" count="1" selected="0">
            <x v="0"/>
          </reference>
          <reference field="8" count="1">
            <x v="23"/>
          </reference>
        </references>
      </pivotArea>
    </format>
    <format dxfId="72">
      <pivotArea dataOnly="0" labelOnly="1" outline="0" fieldPosition="0">
        <references count="4">
          <reference field="0" count="1" selected="0">
            <x v="4"/>
          </reference>
          <reference field="2" count="1" selected="0">
            <x v="10"/>
          </reference>
          <reference field="5" count="1" selected="0">
            <x v="0"/>
          </reference>
          <reference field="8" count="2">
            <x v="26"/>
            <x v="29"/>
          </reference>
        </references>
      </pivotArea>
    </format>
    <format dxfId="71">
      <pivotArea field="8" type="button" dataOnly="0" labelOnly="1" outline="0" axis="axisRow" fieldPosition="5"/>
    </format>
    <format dxfId="70">
      <pivotArea field="0" type="button" dataOnly="0" labelOnly="1" outline="0" axis="axisRow" fieldPosition="0"/>
    </format>
    <format dxfId="69">
      <pivotArea field="1" type="button" dataOnly="0" labelOnly="1" outline="0" axis="axisRow" fieldPosition="1"/>
    </format>
    <format dxfId="68">
      <pivotArea field="2" type="button" dataOnly="0" labelOnly="1" outline="0" axis="axisRow" fieldPosition="3"/>
    </format>
    <format dxfId="67">
      <pivotArea field="5" type="button" dataOnly="0" labelOnly="1" outline="0" axis="axisRow" fieldPosition="4"/>
    </format>
    <format dxfId="66">
      <pivotArea field="8" type="button" dataOnly="0" labelOnly="1" outline="0" axis="axisRow" fieldPosition="5"/>
    </format>
    <format dxfId="65">
      <pivotArea field="0" type="button" dataOnly="0" labelOnly="1" outline="0" axis="axisRow" fieldPosition="0"/>
    </format>
    <format dxfId="64">
      <pivotArea field="1" type="button" dataOnly="0" labelOnly="1" outline="0" axis="axisRow" fieldPosition="1"/>
    </format>
    <format dxfId="63">
      <pivotArea field="2" type="button" dataOnly="0" labelOnly="1" outline="0" axis="axisRow" fieldPosition="3"/>
    </format>
    <format dxfId="62">
      <pivotArea field="5" type="button" dataOnly="0" labelOnly="1" outline="0" axis="axisRow" fieldPosition="4"/>
    </format>
    <format dxfId="61">
      <pivotArea field="8" type="button" dataOnly="0" labelOnly="1" outline="0" axis="axisRow" fieldPosition="5"/>
    </format>
    <format dxfId="60">
      <pivotArea field="0" type="button" dataOnly="0" labelOnly="1" outline="0" axis="axisRow" fieldPosition="0"/>
    </format>
    <format dxfId="59">
      <pivotArea field="1" type="button" dataOnly="0" labelOnly="1" outline="0" axis="axisRow" fieldPosition="1"/>
    </format>
    <format dxfId="58">
      <pivotArea field="2" type="button" dataOnly="0" labelOnly="1" outline="0" axis="axisRow" fieldPosition="3"/>
    </format>
    <format dxfId="57">
      <pivotArea field="0" type="button" dataOnly="0" labelOnly="1" outline="0" axis="axisRow" fieldPosition="0"/>
    </format>
    <format dxfId="56">
      <pivotArea field="1" type="button" dataOnly="0" labelOnly="1" outline="0" axis="axisRow" fieldPosition="1"/>
    </format>
    <format dxfId="55">
      <pivotArea field="2" type="button" dataOnly="0" labelOnly="1" outline="0" axis="axisRow" fieldPosition="3"/>
    </format>
    <format dxfId="54">
      <pivotArea field="5" type="button" dataOnly="0" labelOnly="1" outline="0" axis="axisRow" fieldPosition="4"/>
    </format>
    <format dxfId="53">
      <pivotArea field="8" type="button" dataOnly="0" labelOnly="1" outline="0" axis="axisRow" fieldPosition="5"/>
    </format>
    <format dxfId="52">
      <pivotArea field="6" type="button" dataOnly="0" labelOnly="1" outline="0" axis="axisRow" fieldPosition="2"/>
    </format>
    <format dxfId="51">
      <pivotArea field="6" type="button" dataOnly="0" labelOnly="1" outline="0" axis="axisRow" fieldPosition="2"/>
    </format>
    <format dxfId="50">
      <pivotArea field="0" type="button" dataOnly="0" labelOnly="1" outline="0" axis="axisRow" fieldPosition="0"/>
    </format>
    <format dxfId="49">
      <pivotArea field="1" type="button" dataOnly="0" labelOnly="1" outline="0" axis="axisRow" fieldPosition="1"/>
    </format>
    <format dxfId="48">
      <pivotArea field="2" type="button" dataOnly="0" labelOnly="1" outline="0" axis="axisRow" fieldPosition="3"/>
    </format>
    <format dxfId="47">
      <pivotArea field="5" type="button" dataOnly="0" labelOnly="1" outline="0" axis="axisRow" fieldPosition="4"/>
    </format>
    <format dxfId="46">
      <pivotArea field="8" type="button" dataOnly="0" labelOnly="1" outline="0" axis="axisRow" fieldPosition="5"/>
    </format>
    <format dxfId="45">
      <pivotArea field="6" type="button" dataOnly="0" labelOnly="1" outline="0" axis="axisRow" fieldPosition="2"/>
    </format>
    <format dxfId="44">
      <pivotArea field="0" type="button" dataOnly="0" labelOnly="1" outline="0" axis="axisRow" fieldPosition="0"/>
    </format>
    <format dxfId="43">
      <pivotArea field="1" type="button" dataOnly="0" labelOnly="1" outline="0" axis="axisRow" fieldPosition="1"/>
    </format>
    <format dxfId="42">
      <pivotArea field="2" type="button" dataOnly="0" labelOnly="1" outline="0" axis="axisRow" fieldPosition="3"/>
    </format>
    <format dxfId="41">
      <pivotArea field="0" type="button" dataOnly="0" labelOnly="1" outline="0" axis="axisRow" fieldPosition="0"/>
    </format>
    <format dxfId="40">
      <pivotArea field="1" type="button" dataOnly="0" labelOnly="1" outline="0" axis="axisRow" fieldPosition="1"/>
    </format>
    <format dxfId="39">
      <pivotArea field="2" type="button" dataOnly="0" labelOnly="1" outline="0" axis="axisRow" fieldPosition="3"/>
    </format>
    <format dxfId="38">
      <pivotArea field="5" type="button" dataOnly="0" labelOnly="1" outline="0" axis="axisRow" fieldPosition="4"/>
    </format>
    <format dxfId="37">
      <pivotArea field="8" type="button" dataOnly="0" labelOnly="1" outline="0" axis="axisRow" fieldPosition="5"/>
    </format>
    <format dxfId="36">
      <pivotArea field="6" type="button" dataOnly="0" labelOnly="1" outline="0" axis="axisRow" fieldPosition="2"/>
    </format>
    <format dxfId="35">
      <pivotArea field="0" type="button" dataOnly="0" labelOnly="1" outline="0" axis="axisRow" fieldPosition="0"/>
    </format>
    <format dxfId="34">
      <pivotArea field="1" type="button" dataOnly="0" labelOnly="1" outline="0" axis="axisRow" fieldPosition="1"/>
    </format>
    <format dxfId="33">
      <pivotArea field="2" type="button" dataOnly="0" labelOnly="1" outline="0" axis="axisRow" fieldPosition="3"/>
    </format>
    <format dxfId="32">
      <pivotArea field="5" type="button" dataOnly="0" labelOnly="1" outline="0" axis="axisRow" fieldPosition="4"/>
    </format>
    <format dxfId="31">
      <pivotArea field="8" type="button" dataOnly="0" labelOnly="1" outline="0" axis="axisRow" fieldPosition="5"/>
    </format>
    <format dxfId="30">
      <pivotArea field="6" type="button" dataOnly="0" labelOnly="1" outline="0" axis="axisRow" fieldPosition="2"/>
    </format>
    <format dxfId="29">
      <pivotArea dataOnly="0" labelOnly="1" outline="0" fieldPosition="0">
        <references count="3">
          <reference field="0" count="1" selected="0">
            <x v="0"/>
          </reference>
          <reference field="1" count="1" selected="0">
            <x v="4"/>
          </reference>
          <reference field="2" count="1">
            <x v="0"/>
          </reference>
        </references>
      </pivotArea>
    </format>
    <format dxfId="28">
      <pivotArea dataOnly="0" labelOnly="1" outline="0" fieldPosition="0">
        <references count="3">
          <reference field="0" count="1" selected="0">
            <x v="0"/>
          </reference>
          <reference field="1" count="1" selected="0">
            <x v="5"/>
          </reference>
          <reference field="2" count="1">
            <x v="2"/>
          </reference>
        </references>
      </pivotArea>
    </format>
    <format dxfId="27">
      <pivotArea dataOnly="0" labelOnly="1" outline="0" fieldPosition="0">
        <references count="3">
          <reference field="0" count="1" selected="0">
            <x v="0"/>
          </reference>
          <reference field="1" count="1" selected="0">
            <x v="6"/>
          </reference>
          <reference field="2" count="1">
            <x v="19"/>
          </reference>
        </references>
      </pivotArea>
    </format>
    <format dxfId="26">
      <pivotArea dataOnly="0" labelOnly="1" outline="0" fieldPosition="0">
        <references count="3">
          <reference field="0" count="1" selected="0">
            <x v="1"/>
          </reference>
          <reference field="1" count="1" selected="0">
            <x v="7"/>
          </reference>
          <reference field="2" count="1">
            <x v="8"/>
          </reference>
        </references>
      </pivotArea>
    </format>
    <format dxfId="25">
      <pivotArea dataOnly="0" labelOnly="1" outline="0" fieldPosition="0">
        <references count="3">
          <reference field="0" count="1" selected="0">
            <x v="1"/>
          </reference>
          <reference field="1" count="1" selected="0">
            <x v="8"/>
          </reference>
          <reference field="2" count="1">
            <x v="18"/>
          </reference>
        </references>
      </pivotArea>
    </format>
    <format dxfId="24">
      <pivotArea dataOnly="0" labelOnly="1" outline="0" fieldPosition="0">
        <references count="3">
          <reference field="0" count="1" selected="0">
            <x v="1"/>
          </reference>
          <reference field="1" count="1" selected="0">
            <x v="9"/>
          </reference>
          <reference field="2" count="1">
            <x v="6"/>
          </reference>
        </references>
      </pivotArea>
    </format>
    <format dxfId="23">
      <pivotArea dataOnly="0" labelOnly="1" outline="0" fieldPosition="0">
        <references count="3">
          <reference field="0" count="1" selected="0">
            <x v="1"/>
          </reference>
          <reference field="1" count="1" selected="0">
            <x v="10"/>
          </reference>
          <reference field="2" count="1">
            <x v="23"/>
          </reference>
        </references>
      </pivotArea>
    </format>
    <format dxfId="22">
      <pivotArea dataOnly="0" labelOnly="1" outline="0" fieldPosition="0">
        <references count="3">
          <reference field="0" count="1" selected="0">
            <x v="2"/>
          </reference>
          <reference field="1" count="1" selected="0">
            <x v="0"/>
          </reference>
          <reference field="2" count="1">
            <x v="1"/>
          </reference>
        </references>
      </pivotArea>
    </format>
    <format dxfId="21">
      <pivotArea dataOnly="0" labelOnly="1" outline="0" fieldPosition="0">
        <references count="3">
          <reference field="0" count="1" selected="0">
            <x v="2"/>
          </reference>
          <reference field="1" count="1" selected="0">
            <x v="2"/>
          </reference>
          <reference field="2" count="1">
            <x v="11"/>
          </reference>
        </references>
      </pivotArea>
    </format>
    <format dxfId="20">
      <pivotArea dataOnly="0" labelOnly="1" outline="0" fieldPosition="0">
        <references count="3">
          <reference field="0" count="1" selected="0">
            <x v="3"/>
          </reference>
          <reference field="1" count="1" selected="0">
            <x v="11"/>
          </reference>
          <reference field="2" count="1">
            <x v="13"/>
          </reference>
        </references>
      </pivotArea>
    </format>
    <format dxfId="19">
      <pivotArea dataOnly="0" labelOnly="1" outline="0" fieldPosition="0">
        <references count="3">
          <reference field="0" count="1" selected="0">
            <x v="3"/>
          </reference>
          <reference field="1" count="1" selected="0">
            <x v="12"/>
          </reference>
          <reference field="2" count="1">
            <x v="17"/>
          </reference>
        </references>
      </pivotArea>
    </format>
    <format dxfId="18">
      <pivotArea dataOnly="0" labelOnly="1" outline="0" fieldPosition="0">
        <references count="3">
          <reference field="0" count="1" selected="0">
            <x v="3"/>
          </reference>
          <reference field="1" count="1" selected="0">
            <x v="13"/>
          </reference>
          <reference field="2" count="1">
            <x v="15"/>
          </reference>
        </references>
      </pivotArea>
    </format>
    <format dxfId="17">
      <pivotArea dataOnly="0" labelOnly="1" outline="0" fieldPosition="0">
        <references count="3">
          <reference field="0" count="1" selected="0">
            <x v="4"/>
          </reference>
          <reference field="1" count="1" selected="0">
            <x v="3"/>
          </reference>
          <reference field="2" count="1">
            <x v="3"/>
          </reference>
        </references>
      </pivotArea>
    </format>
    <format dxfId="16">
      <pivotArea dataOnly="0" labelOnly="1" outline="0" fieldPosition="0">
        <references count="3">
          <reference field="0" count="1" selected="0">
            <x v="4"/>
          </reference>
          <reference field="1" count="1" selected="0">
            <x v="15"/>
          </reference>
          <reference field="2" count="1">
            <x v="16"/>
          </reference>
        </references>
      </pivotArea>
    </format>
    <format dxfId="15">
      <pivotArea dataOnly="0" labelOnly="1" outline="0" fieldPosition="0">
        <references count="3">
          <reference field="0" count="1" selected="0">
            <x v="4"/>
          </reference>
          <reference field="1" count="1" selected="0">
            <x v="19"/>
          </reference>
          <reference field="2" count="1">
            <x v="21"/>
          </reference>
        </references>
      </pivotArea>
    </format>
    <format dxfId="14">
      <pivotArea dataOnly="0" labelOnly="1" outline="0" fieldPosition="0">
        <references count="3">
          <reference field="0" count="1" selected="0">
            <x v="4"/>
          </reference>
          <reference field="1" count="1" selected="0">
            <x v="20"/>
          </reference>
          <reference field="2" count="1">
            <x v="12"/>
          </reference>
        </references>
      </pivotArea>
    </format>
    <format dxfId="13">
      <pivotArea dataOnly="0" labelOnly="1" outline="0" fieldPosition="0">
        <references count="3">
          <reference field="0" count="1" selected="0">
            <x v="4"/>
          </reference>
          <reference field="1" count="1" selected="0">
            <x v="21"/>
          </reference>
          <reference field="2" count="1">
            <x v="14"/>
          </reference>
        </references>
      </pivotArea>
    </format>
    <format dxfId="12">
      <pivotArea dataOnly="0" labelOnly="1" outline="0" fieldPosition="0">
        <references count="3">
          <reference field="0" count="1" selected="0">
            <x v="4"/>
          </reference>
          <reference field="1" count="1" selected="0">
            <x v="22"/>
          </reference>
          <reference field="2" count="1">
            <x v="10"/>
          </reference>
        </references>
      </pivotArea>
    </format>
    <format dxfId="11">
      <pivotArea dataOnly="0" labelOnly="1" outline="0" fieldPosition="0">
        <references count="3">
          <reference field="0" count="1" selected="0">
            <x v="5"/>
          </reference>
          <reference field="1" count="1" selected="0">
            <x v="17"/>
          </reference>
          <reference field="2" count="1">
            <x v="7"/>
          </reference>
        </references>
      </pivotArea>
    </format>
    <format dxfId="10">
      <pivotArea dataOnly="0" labelOnly="1" outline="0" fieldPosition="0">
        <references count="4">
          <reference field="0" count="1" selected="0">
            <x v="0"/>
          </reference>
          <reference field="1" count="1" selected="0">
            <x v="4"/>
          </reference>
          <reference field="2" count="1" selected="0">
            <x v="0"/>
          </reference>
          <reference field="5" count="1">
            <x v="0"/>
          </reference>
        </references>
      </pivotArea>
    </format>
    <format dxfId="9">
      <pivotArea dataOnly="0" labelOnly="1" outline="0" fieldPosition="0">
        <references count="4">
          <reference field="0" count="1" selected="0">
            <x v="1"/>
          </reference>
          <reference field="1" count="1" selected="0">
            <x v="9"/>
          </reference>
          <reference field="2" count="1" selected="0">
            <x v="6"/>
          </reference>
          <reference field="5" count="1">
            <x v="0"/>
          </reference>
        </references>
      </pivotArea>
    </format>
    <format dxfId="8">
      <pivotArea dataOnly="0" labelOnly="1" outline="0" fieldPosition="0">
        <references count="4">
          <reference field="0" count="1" selected="0">
            <x v="4"/>
          </reference>
          <reference field="1" count="1" selected="0">
            <x v="20"/>
          </reference>
          <reference field="2" count="1" selected="0">
            <x v="12"/>
          </reference>
          <reference field="5" count="1">
            <x v="0"/>
          </reference>
        </references>
      </pivotArea>
    </format>
    <format dxfId="7">
      <pivotArea dataOnly="0" labelOnly="1" outline="0" fieldPosition="0">
        <references count="4">
          <reference field="0" count="1" selected="0">
            <x v="4"/>
          </reference>
          <reference field="1" count="1" selected="0">
            <x v="22"/>
          </reference>
          <reference field="2" count="1" selected="0">
            <x v="10"/>
          </reference>
          <reference field="5" count="1">
            <x v="0"/>
          </reference>
        </references>
      </pivotArea>
    </format>
    <format dxfId="6">
      <pivotArea dataOnly="0" labelOnly="1" outline="0" fieldPosition="0">
        <references count="5">
          <reference field="0" count="1" selected="0">
            <x v="0"/>
          </reference>
          <reference field="1" count="1" selected="0">
            <x v="4"/>
          </reference>
          <reference field="2" count="1" selected="0">
            <x v="0"/>
          </reference>
          <reference field="5" count="1" selected="0">
            <x v="0"/>
          </reference>
          <reference field="8" count="1">
            <x v="21"/>
          </reference>
        </references>
      </pivotArea>
    </format>
    <format dxfId="5">
      <pivotArea dataOnly="0" labelOnly="1" outline="0" fieldPosition="0">
        <references count="5">
          <reference field="0" count="1" selected="0">
            <x v="0"/>
          </reference>
          <reference field="1" count="1" selected="0">
            <x v="5"/>
          </reference>
          <reference field="2" count="1" selected="0">
            <x v="2"/>
          </reference>
          <reference field="5" count="1" selected="0">
            <x v="0"/>
          </reference>
          <reference field="8" count="2">
            <x v="0"/>
            <x v="17"/>
          </reference>
        </references>
      </pivotArea>
    </format>
    <format dxfId="4">
      <pivotArea dataOnly="0" labelOnly="1" outline="0" fieldPosition="0">
        <references count="5">
          <reference field="0" count="1" selected="0">
            <x v="0"/>
          </reference>
          <reference field="1" count="1" selected="0">
            <x v="6"/>
          </reference>
          <reference field="2" count="1" selected="0">
            <x v="19"/>
          </reference>
          <reference field="5" count="1" selected="0">
            <x v="0"/>
          </reference>
          <reference field="8" count="1">
            <x v="6"/>
          </reference>
        </references>
      </pivotArea>
    </format>
    <format dxfId="3">
      <pivotArea dataOnly="0" labelOnly="1" outline="0" fieldPosition="0">
        <references count="5">
          <reference field="0" count="1" selected="0">
            <x v="1"/>
          </reference>
          <reference field="1" count="1" selected="0">
            <x v="9"/>
          </reference>
          <reference field="2" count="1" selected="0">
            <x v="6"/>
          </reference>
          <reference field="5" count="1" selected="0">
            <x v="0"/>
          </reference>
          <reference field="8" count="1">
            <x v="22"/>
          </reference>
        </references>
      </pivotArea>
    </format>
    <format dxfId="2">
      <pivotArea dataOnly="0" labelOnly="1" outline="0" fieldPosition="0">
        <references count="5">
          <reference field="0" count="1" selected="0">
            <x v="1"/>
          </reference>
          <reference field="1" count="1" selected="0">
            <x v="10"/>
          </reference>
          <reference field="2" count="1" selected="0">
            <x v="23"/>
          </reference>
          <reference field="5" count="1" selected="0">
            <x v="0"/>
          </reference>
          <reference field="8" count="1">
            <x v="23"/>
          </reference>
        </references>
      </pivotArea>
    </format>
    <format dxfId="1">
      <pivotArea dataOnly="0" labelOnly="1" outline="0" fieldPosition="0">
        <references count="5">
          <reference field="0" count="1" selected="0">
            <x v="4"/>
          </reference>
          <reference field="1" count="1" selected="0">
            <x v="20"/>
          </reference>
          <reference field="2" count="1" selected="0">
            <x v="12"/>
          </reference>
          <reference field="5" count="1" selected="0">
            <x v="0"/>
          </reference>
          <reference field="8" count="1">
            <x v="31"/>
          </reference>
        </references>
      </pivotArea>
    </format>
    <format dxfId="0">
      <pivotArea dataOnly="0" labelOnly="1" outline="0" fieldPosition="0">
        <references count="5">
          <reference field="0" count="1" selected="0">
            <x v="4"/>
          </reference>
          <reference field="1" count="1" selected="0">
            <x v="22"/>
          </reference>
          <reference field="2" count="1" selected="0">
            <x v="10"/>
          </reference>
          <reference field="5" count="1" selected="0">
            <x v="0"/>
          </reference>
          <reference field="8" count="2">
            <x v="26"/>
            <x v="29"/>
          </reference>
        </references>
      </pivotArea>
    </format>
  </formats>
  <pivotTableStyleInfo name="PivotStyleMedium5"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Dimensión" xr10:uid="{7E63E596-31DD-458A-9623-9CE60C1A4A35}" sourceName="Dimensión">
  <pivotTables>
    <pivotTable tabId="6" name="general"/>
    <pivotTable tabId="6" name="consolidacion"/>
    <pivotTable tabId="6" name="negativo"/>
  </pivotTables>
  <data>
    <tabular pivotCacheId="1002774860">
      <items count="7">
        <i x="2" s="1"/>
        <i x="3" s="1"/>
        <i x="5" s="1"/>
        <i x="0" s="1"/>
        <i x="4" s="1"/>
        <i x="6"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mensión" xr10:uid="{A5B9BA40-84C8-45DD-A597-F9F18D6B665A}" cache="SegmentaciónDeDatos_Dimensión" caption="Dimensión" columnCount="2" style="SlicerStyleLight4" rowHeight="225425"/>
</slicers>
</file>

<file path=xl/theme/theme1.xml><?xml version="1.0" encoding="utf-8"?>
<a:theme xmlns:a="http://schemas.openxmlformats.org/drawingml/2006/main" name="Tema de Offic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microsoft.com/office/2007/relationships/slicer" Target="../slicers/slicer1.x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879-3B4E-4FFE-9291-C9E8160BFC72}">
  <sheetPr codeName="Hoja1"/>
  <dimension ref="A1:H268"/>
  <sheetViews>
    <sheetView topLeftCell="A206" zoomScale="70" zoomScaleNormal="70" workbookViewId="0">
      <selection activeCell="C213" sqref="C213"/>
    </sheetView>
  </sheetViews>
  <sheetFormatPr baseColWidth="10" defaultColWidth="11.09765625" defaultRowHeight="15" x14ac:dyDescent="0.4"/>
  <cols>
    <col min="1" max="1" width="6.8984375" style="6" customWidth="1"/>
    <col min="2" max="2" width="16.69921875" style="15" customWidth="1"/>
    <col min="3" max="3" width="81.8984375" style="6" customWidth="1"/>
    <col min="4" max="4" width="74.8984375" style="6" customWidth="1"/>
    <col min="5" max="5" width="9.09765625" style="6" customWidth="1"/>
    <col min="6" max="6" width="5.8984375" style="6" customWidth="1"/>
    <col min="7" max="7" width="76.296875" style="77" customWidth="1"/>
    <col min="8" max="8" width="11.09765625" style="77"/>
    <col min="9" max="16384" width="11.09765625" style="6"/>
  </cols>
  <sheetData>
    <row r="1" spans="1:8" ht="44.15" customHeight="1" x14ac:dyDescent="0.4">
      <c r="C1" s="155" t="s">
        <v>0</v>
      </c>
      <c r="D1" s="156"/>
      <c r="E1" s="37" t="s">
        <v>1</v>
      </c>
      <c r="F1" s="35"/>
    </row>
    <row r="2" spans="1:8" ht="44.15" customHeight="1" x14ac:dyDescent="0.4">
      <c r="A2" s="72"/>
      <c r="B2" s="73"/>
      <c r="C2" s="157"/>
      <c r="D2" s="158"/>
      <c r="E2" s="38">
        <v>45786</v>
      </c>
      <c r="F2" s="36"/>
    </row>
    <row r="3" spans="1:8" s="7" customFormat="1" ht="74.25" customHeight="1" x14ac:dyDescent="0.4">
      <c r="A3" s="12"/>
      <c r="B3" s="154" t="s">
        <v>2</v>
      </c>
      <c r="C3" s="154"/>
      <c r="D3" s="154"/>
      <c r="E3" s="12"/>
      <c r="G3" s="57"/>
      <c r="H3" s="57"/>
    </row>
    <row r="4" spans="1:8" s="7" customFormat="1" ht="74.25" customHeight="1" x14ac:dyDescent="0.4">
      <c r="A4" s="12"/>
      <c r="B4" s="71" t="s">
        <v>3</v>
      </c>
      <c r="C4" s="91" t="s">
        <v>4</v>
      </c>
      <c r="D4" s="71"/>
      <c r="E4" s="12"/>
      <c r="G4" s="57"/>
      <c r="H4" s="57"/>
    </row>
    <row r="5" spans="1:8" s="7" customFormat="1" x14ac:dyDescent="0.4">
      <c r="A5" s="81" t="s">
        <v>5</v>
      </c>
      <c r="B5" s="82"/>
      <c r="C5" s="79"/>
      <c r="D5" s="79"/>
      <c r="E5" s="79"/>
      <c r="G5" s="57"/>
      <c r="H5" s="57"/>
    </row>
    <row r="6" spans="1:8" s="7" customFormat="1" x14ac:dyDescent="0.4">
      <c r="A6" s="83"/>
      <c r="B6" s="84"/>
      <c r="C6" s="80"/>
      <c r="D6" s="80"/>
      <c r="E6" s="80"/>
      <c r="G6" s="57"/>
      <c r="H6" s="57"/>
    </row>
    <row r="7" spans="1:8" s="7" customFormat="1" x14ac:dyDescent="0.4">
      <c r="A7" s="83">
        <v>6</v>
      </c>
      <c r="B7" s="85" t="s">
        <v>6</v>
      </c>
      <c r="C7" s="80"/>
      <c r="D7" s="92"/>
      <c r="E7" s="80"/>
      <c r="G7" s="57"/>
      <c r="H7" s="57"/>
    </row>
    <row r="8" spans="1:8" s="7" customFormat="1" x14ac:dyDescent="0.4">
      <c r="A8" s="80">
        <v>7</v>
      </c>
      <c r="B8" s="85" t="s">
        <v>7</v>
      </c>
      <c r="C8" s="80"/>
      <c r="D8" s="92"/>
      <c r="E8" s="80"/>
      <c r="G8" s="57"/>
      <c r="H8" s="57"/>
    </row>
    <row r="9" spans="1:8" s="7" customFormat="1" ht="87" customHeight="1" x14ac:dyDescent="0.4">
      <c r="A9" s="86">
        <v>8</v>
      </c>
      <c r="B9" s="87" t="s">
        <v>8</v>
      </c>
      <c r="C9" s="86"/>
      <c r="D9" s="92"/>
      <c r="E9" s="80"/>
      <c r="G9" s="57"/>
      <c r="H9" s="57"/>
    </row>
    <row r="10" spans="1:8" s="7" customFormat="1" x14ac:dyDescent="0.4">
      <c r="A10" s="80">
        <v>9</v>
      </c>
      <c r="B10" s="85" t="s">
        <v>9</v>
      </c>
      <c r="C10" s="80"/>
      <c r="D10" s="92"/>
      <c r="E10" s="80"/>
      <c r="G10" s="57"/>
      <c r="H10" s="57"/>
    </row>
    <row r="11" spans="1:8" s="7" customFormat="1" x14ac:dyDescent="0.4">
      <c r="A11" s="80"/>
      <c r="B11" s="85" t="s">
        <v>10</v>
      </c>
      <c r="C11" s="80"/>
      <c r="D11" s="67"/>
      <c r="E11" s="80"/>
      <c r="G11" s="57"/>
      <c r="H11" s="57"/>
    </row>
    <row r="12" spans="1:8" s="7" customFormat="1" x14ac:dyDescent="0.4">
      <c r="A12" s="88"/>
      <c r="B12" s="89"/>
      <c r="C12" s="88"/>
      <c r="D12" s="88"/>
      <c r="E12" s="88"/>
      <c r="G12" s="57"/>
      <c r="H12" s="57"/>
    </row>
    <row r="13" spans="1:8" s="7" customFormat="1" ht="20.5" customHeight="1" x14ac:dyDescent="0.4">
      <c r="A13" s="8">
        <v>33</v>
      </c>
      <c r="B13" s="17" t="s">
        <v>11</v>
      </c>
      <c r="C13" s="8"/>
      <c r="D13" s="8"/>
      <c r="E13" s="8"/>
      <c r="G13" s="57"/>
      <c r="H13" s="57"/>
    </row>
    <row r="14" spans="1:8" s="7" customFormat="1" ht="20.5" customHeight="1" x14ac:dyDescent="0.4">
      <c r="A14" s="8">
        <v>34</v>
      </c>
      <c r="B14" s="16" t="s">
        <v>12</v>
      </c>
      <c r="D14" s="92"/>
      <c r="E14" s="8"/>
      <c r="G14" s="57"/>
      <c r="H14" s="57"/>
    </row>
    <row r="15" spans="1:8" s="7" customFormat="1" ht="20.5" customHeight="1" x14ac:dyDescent="0.4">
      <c r="A15" s="8">
        <v>35</v>
      </c>
      <c r="B15" s="16" t="s">
        <v>13</v>
      </c>
      <c r="D15" s="92"/>
      <c r="E15" s="8"/>
      <c r="G15" s="57"/>
      <c r="H15" s="57"/>
    </row>
    <row r="16" spans="1:8" s="7" customFormat="1" ht="20.5" customHeight="1" x14ac:dyDescent="0.4">
      <c r="A16" s="8">
        <v>36</v>
      </c>
      <c r="B16" s="16" t="s">
        <v>14</v>
      </c>
      <c r="D16" s="128"/>
      <c r="E16" s="8"/>
      <c r="G16" s="57"/>
      <c r="H16" s="57"/>
    </row>
    <row r="17" spans="1:8" s="7" customFormat="1" x14ac:dyDescent="0.4">
      <c r="A17" s="8">
        <v>37</v>
      </c>
      <c r="B17" s="16" t="s">
        <v>15</v>
      </c>
      <c r="D17" s="92"/>
      <c r="E17" s="8"/>
      <c r="G17" s="57"/>
      <c r="H17" s="57"/>
    </row>
    <row r="18" spans="1:8" s="7" customFormat="1" x14ac:dyDescent="0.4">
      <c r="A18" s="8"/>
      <c r="B18" s="18"/>
      <c r="C18" s="8"/>
      <c r="D18" s="78"/>
      <c r="E18" s="8"/>
      <c r="G18" s="57"/>
      <c r="H18" s="57"/>
    </row>
    <row r="19" spans="1:8" s="7" customFormat="1" x14ac:dyDescent="0.4">
      <c r="A19" s="8"/>
      <c r="B19" s="20" t="s">
        <v>16</v>
      </c>
      <c r="C19" s="24" t="s">
        <v>17</v>
      </c>
      <c r="D19" s="21"/>
      <c r="E19" s="8"/>
      <c r="G19" s="57"/>
      <c r="H19" s="57"/>
    </row>
    <row r="20" spans="1:8" s="7" customFormat="1" x14ac:dyDescent="0.4">
      <c r="A20" s="8"/>
      <c r="B20" s="22" t="s">
        <v>18</v>
      </c>
      <c r="C20" s="25" t="s">
        <v>19</v>
      </c>
      <c r="D20" s="23"/>
      <c r="E20" s="8"/>
      <c r="G20" s="57"/>
      <c r="H20" s="57"/>
    </row>
    <row r="21" spans="1:8" s="7" customFormat="1" ht="28" x14ac:dyDescent="0.4">
      <c r="A21" s="8"/>
      <c r="B21" s="30" t="s">
        <v>20</v>
      </c>
      <c r="C21" s="31" t="s">
        <v>21</v>
      </c>
      <c r="D21" s="32" t="s">
        <v>22</v>
      </c>
      <c r="E21" s="8"/>
      <c r="G21" s="57"/>
      <c r="H21" s="57"/>
    </row>
    <row r="22" spans="1:8" s="7" customFormat="1" ht="30" x14ac:dyDescent="0.4">
      <c r="A22" s="8">
        <v>38</v>
      </c>
      <c r="B22" s="11" t="s">
        <v>23</v>
      </c>
      <c r="C22" s="34" t="s">
        <v>24</v>
      </c>
      <c r="D22" s="92"/>
      <c r="E22" s="8"/>
      <c r="G22" s="57"/>
      <c r="H22" s="57"/>
    </row>
    <row r="23" spans="1:8" s="7" customFormat="1" ht="30" x14ac:dyDescent="0.4">
      <c r="A23" s="8">
        <v>39</v>
      </c>
      <c r="B23" s="11" t="s">
        <v>25</v>
      </c>
      <c r="C23" s="34" t="s">
        <v>26</v>
      </c>
      <c r="D23" s="92"/>
      <c r="E23" s="8"/>
      <c r="G23" s="57"/>
      <c r="H23" s="57"/>
    </row>
    <row r="24" spans="1:8" s="7" customFormat="1" ht="45" x14ac:dyDescent="0.4">
      <c r="A24" s="8">
        <v>40</v>
      </c>
      <c r="B24" s="11" t="s">
        <v>27</v>
      </c>
      <c r="C24" s="34" t="s">
        <v>28</v>
      </c>
      <c r="D24" s="92"/>
      <c r="E24" s="8"/>
      <c r="G24" s="57"/>
      <c r="H24" s="57"/>
    </row>
    <row r="25" spans="1:8" s="7" customFormat="1" ht="120" customHeight="1" x14ac:dyDescent="0.4">
      <c r="A25" s="8">
        <v>41</v>
      </c>
      <c r="B25" s="33" t="s">
        <v>29</v>
      </c>
      <c r="C25" s="10"/>
      <c r="D25" s="92"/>
      <c r="E25" s="8"/>
      <c r="G25" s="57"/>
      <c r="H25" s="57"/>
    </row>
    <row r="26" spans="1:8" s="7" customFormat="1" ht="20.5" customHeight="1" x14ac:dyDescent="0.4">
      <c r="A26" s="8"/>
      <c r="B26" s="20" t="s">
        <v>16</v>
      </c>
      <c r="C26" s="24" t="s">
        <v>30</v>
      </c>
      <c r="D26" s="21"/>
      <c r="E26" s="8"/>
      <c r="G26" s="57"/>
      <c r="H26" s="57"/>
    </row>
    <row r="27" spans="1:8" s="7" customFormat="1" ht="16" customHeight="1" x14ac:dyDescent="0.4">
      <c r="A27" s="8"/>
      <c r="B27" s="22" t="s">
        <v>18</v>
      </c>
      <c r="C27" s="25" t="s">
        <v>31</v>
      </c>
      <c r="D27" s="23"/>
      <c r="E27" s="8"/>
      <c r="G27" s="57"/>
      <c r="H27" s="57"/>
    </row>
    <row r="28" spans="1:8" s="7" customFormat="1" ht="40.5" customHeight="1" x14ac:dyDescent="0.4">
      <c r="A28" s="8"/>
      <c r="B28" s="30" t="s">
        <v>20</v>
      </c>
      <c r="C28" s="31" t="s">
        <v>21</v>
      </c>
      <c r="D28" s="32" t="s">
        <v>22</v>
      </c>
      <c r="E28" s="8"/>
      <c r="G28" s="57"/>
      <c r="H28" s="57"/>
    </row>
    <row r="29" spans="1:8" s="7" customFormat="1" ht="75" x14ac:dyDescent="0.4">
      <c r="A29" s="8">
        <v>42</v>
      </c>
      <c r="B29" s="11" t="s">
        <v>32</v>
      </c>
      <c r="C29" s="34" t="s">
        <v>33</v>
      </c>
      <c r="D29" s="92"/>
      <c r="E29" s="8"/>
      <c r="G29" s="57"/>
      <c r="H29" s="57"/>
    </row>
    <row r="30" spans="1:8" s="7" customFormat="1" ht="60" x14ac:dyDescent="0.4">
      <c r="A30" s="8">
        <v>43</v>
      </c>
      <c r="B30" s="11" t="s">
        <v>34</v>
      </c>
      <c r="C30" s="34" t="s">
        <v>35</v>
      </c>
      <c r="D30" s="92"/>
      <c r="E30" s="8"/>
      <c r="G30" s="57"/>
      <c r="H30" s="57"/>
    </row>
    <row r="31" spans="1:8" s="7" customFormat="1" ht="45" x14ac:dyDescent="0.4">
      <c r="A31" s="8">
        <v>44</v>
      </c>
      <c r="B31" s="11" t="s">
        <v>36</v>
      </c>
      <c r="C31" s="34" t="s">
        <v>37</v>
      </c>
      <c r="D31" s="92"/>
      <c r="E31" s="8"/>
      <c r="G31" s="57"/>
      <c r="H31" s="57"/>
    </row>
    <row r="32" spans="1:8" s="7" customFormat="1" ht="120" customHeight="1" x14ac:dyDescent="0.4">
      <c r="A32" s="8">
        <v>45</v>
      </c>
      <c r="B32" s="33" t="s">
        <v>38</v>
      </c>
      <c r="C32" s="44"/>
      <c r="D32" s="92"/>
      <c r="E32" s="8"/>
      <c r="G32" s="57"/>
      <c r="H32" s="57"/>
    </row>
    <row r="33" spans="1:8" s="7" customFormat="1" ht="18.649999999999999" customHeight="1" x14ac:dyDescent="0.4">
      <c r="A33" s="8"/>
      <c r="B33" s="20" t="s">
        <v>16</v>
      </c>
      <c r="C33" s="24" t="s">
        <v>39</v>
      </c>
      <c r="D33" s="21"/>
      <c r="E33" s="8"/>
      <c r="G33" s="57"/>
      <c r="H33" s="57"/>
    </row>
    <row r="34" spans="1:8" s="7" customFormat="1" ht="20.149999999999999" customHeight="1" x14ac:dyDescent="0.4">
      <c r="A34" s="8"/>
      <c r="B34" s="22" t="s">
        <v>18</v>
      </c>
      <c r="C34" s="25" t="s">
        <v>40</v>
      </c>
      <c r="D34" s="23"/>
      <c r="E34" s="8"/>
      <c r="G34" s="57"/>
      <c r="H34" s="57"/>
    </row>
    <row r="35" spans="1:8" s="7" customFormat="1" ht="28.5" customHeight="1" x14ac:dyDescent="0.4">
      <c r="A35" s="8"/>
      <c r="B35" s="30" t="s">
        <v>20</v>
      </c>
      <c r="C35" s="31" t="s">
        <v>21</v>
      </c>
      <c r="D35" s="32" t="s">
        <v>22</v>
      </c>
      <c r="E35" s="8"/>
      <c r="G35" s="57"/>
      <c r="H35" s="57"/>
    </row>
    <row r="36" spans="1:8" s="7" customFormat="1" ht="45" x14ac:dyDescent="0.4">
      <c r="A36" s="8">
        <v>46</v>
      </c>
      <c r="B36" s="19" t="s">
        <v>41</v>
      </c>
      <c r="C36" s="34" t="s">
        <v>42</v>
      </c>
      <c r="D36" s="92"/>
      <c r="E36" s="8"/>
      <c r="G36" s="57"/>
      <c r="H36" s="57"/>
    </row>
    <row r="37" spans="1:8" s="7" customFormat="1" ht="45" x14ac:dyDescent="0.4">
      <c r="A37" s="8">
        <v>47</v>
      </c>
      <c r="B37" s="19" t="s">
        <v>43</v>
      </c>
      <c r="C37" s="34" t="s">
        <v>44</v>
      </c>
      <c r="D37" s="92"/>
      <c r="E37" s="8"/>
      <c r="G37" s="57"/>
      <c r="H37" s="57"/>
    </row>
    <row r="38" spans="1:8" s="7" customFormat="1" ht="120.65" customHeight="1" x14ac:dyDescent="0.4">
      <c r="A38" s="8">
        <v>48</v>
      </c>
      <c r="B38" s="33" t="s">
        <v>45</v>
      </c>
      <c r="C38" s="9"/>
      <c r="D38" s="92"/>
      <c r="E38" s="8"/>
      <c r="G38" s="57"/>
      <c r="H38" s="57"/>
    </row>
    <row r="39" spans="1:8" s="7" customFormat="1" ht="120" customHeight="1" x14ac:dyDescent="0.4">
      <c r="A39" s="8">
        <v>49</v>
      </c>
      <c r="B39" s="55" t="s">
        <v>46</v>
      </c>
      <c r="C39" s="56"/>
      <c r="D39" s="92"/>
      <c r="E39" s="8"/>
      <c r="G39" s="57"/>
      <c r="H39" s="57"/>
    </row>
    <row r="40" spans="1:8" s="7" customFormat="1" ht="18.5" x14ac:dyDescent="0.4">
      <c r="A40" s="12">
        <v>51</v>
      </c>
      <c r="B40" s="45" t="s">
        <v>47</v>
      </c>
      <c r="C40" s="12"/>
      <c r="D40" s="12"/>
      <c r="E40" s="8"/>
      <c r="G40" s="57"/>
      <c r="H40" s="57"/>
    </row>
    <row r="41" spans="1:8" s="7" customFormat="1" x14ac:dyDescent="0.4">
      <c r="A41" s="12">
        <v>52</v>
      </c>
      <c r="B41" s="16" t="s">
        <v>12</v>
      </c>
      <c r="D41" s="92"/>
      <c r="E41" s="8"/>
      <c r="G41" s="57"/>
      <c r="H41" s="57"/>
    </row>
    <row r="42" spans="1:8" s="7" customFormat="1" x14ac:dyDescent="0.4">
      <c r="A42" s="12">
        <v>53</v>
      </c>
      <c r="B42" s="16" t="s">
        <v>13</v>
      </c>
      <c r="D42" s="92"/>
      <c r="E42" s="8"/>
      <c r="G42" s="57"/>
      <c r="H42" s="57"/>
    </row>
    <row r="43" spans="1:8" s="7" customFormat="1" x14ac:dyDescent="0.4">
      <c r="A43" s="12">
        <v>54</v>
      </c>
      <c r="B43" s="16" t="s">
        <v>14</v>
      </c>
      <c r="D43" s="127"/>
      <c r="E43" s="8"/>
      <c r="G43" s="57"/>
      <c r="H43" s="57"/>
    </row>
    <row r="44" spans="1:8" s="7" customFormat="1" x14ac:dyDescent="0.4">
      <c r="A44" s="12">
        <v>55</v>
      </c>
      <c r="B44" s="16" t="s">
        <v>15</v>
      </c>
      <c r="D44" s="92"/>
      <c r="E44" s="8"/>
      <c r="G44" s="57"/>
      <c r="H44" s="57"/>
    </row>
    <row r="45" spans="1:8" s="7" customFormat="1" x14ac:dyDescent="0.4">
      <c r="A45" s="12"/>
      <c r="B45" s="14"/>
      <c r="C45" s="12"/>
      <c r="D45" s="90"/>
      <c r="E45" s="8"/>
      <c r="G45" s="57"/>
      <c r="H45" s="57"/>
    </row>
    <row r="46" spans="1:8" s="7" customFormat="1" x14ac:dyDescent="0.4">
      <c r="A46" s="12"/>
      <c r="B46" s="41" t="s">
        <v>16</v>
      </c>
      <c r="C46" s="42" t="s">
        <v>48</v>
      </c>
      <c r="D46" s="43"/>
      <c r="E46" s="8"/>
    </row>
    <row r="47" spans="1:8" s="7" customFormat="1" x14ac:dyDescent="0.4">
      <c r="A47" s="12"/>
      <c r="B47" s="26" t="s">
        <v>18</v>
      </c>
      <c r="C47" s="39" t="s">
        <v>49</v>
      </c>
      <c r="D47" s="40"/>
      <c r="E47" s="8"/>
    </row>
    <row r="48" spans="1:8" s="7" customFormat="1" ht="28" x14ac:dyDescent="0.4">
      <c r="A48" s="12"/>
      <c r="B48" s="47" t="s">
        <v>20</v>
      </c>
      <c r="C48" s="48" t="s">
        <v>21</v>
      </c>
      <c r="D48" s="49" t="s">
        <v>22</v>
      </c>
      <c r="E48" s="8"/>
    </row>
    <row r="49" spans="1:8" s="7" customFormat="1" ht="30" x14ac:dyDescent="0.4">
      <c r="A49" s="12">
        <v>56</v>
      </c>
      <c r="B49" s="50" t="s">
        <v>50</v>
      </c>
      <c r="C49" s="51" t="s">
        <v>51</v>
      </c>
      <c r="D49" s="92"/>
      <c r="E49" s="8"/>
      <c r="G49" s="57"/>
      <c r="H49" s="57"/>
    </row>
    <row r="50" spans="1:8" s="7" customFormat="1" ht="45" x14ac:dyDescent="0.4">
      <c r="A50" s="12">
        <v>57</v>
      </c>
      <c r="B50" s="50" t="s">
        <v>52</v>
      </c>
      <c r="C50" s="51" t="s">
        <v>53</v>
      </c>
      <c r="D50" s="92"/>
      <c r="E50" s="8"/>
      <c r="G50" s="57"/>
      <c r="H50" s="57"/>
    </row>
    <row r="51" spans="1:8" s="7" customFormat="1" ht="30" x14ac:dyDescent="0.4">
      <c r="A51" s="12">
        <v>59</v>
      </c>
      <c r="B51" s="50" t="s">
        <v>54</v>
      </c>
      <c r="C51" s="51" t="s">
        <v>55</v>
      </c>
      <c r="D51" s="92"/>
      <c r="E51" s="8"/>
      <c r="G51" s="57"/>
      <c r="H51" s="57"/>
    </row>
    <row r="52" spans="1:8" s="7" customFormat="1" ht="30" x14ac:dyDescent="0.4">
      <c r="A52" s="12">
        <v>59</v>
      </c>
      <c r="B52" s="50" t="s">
        <v>56</v>
      </c>
      <c r="C52" s="51" t="s">
        <v>57</v>
      </c>
      <c r="D52" s="92"/>
      <c r="E52" s="8"/>
      <c r="G52" s="57"/>
      <c r="H52" s="57"/>
    </row>
    <row r="53" spans="1:8" s="7" customFormat="1" ht="45" x14ac:dyDescent="0.4">
      <c r="A53" s="12">
        <v>60</v>
      </c>
      <c r="B53" s="50" t="s">
        <v>58</v>
      </c>
      <c r="C53" s="51" t="s">
        <v>59</v>
      </c>
      <c r="D53" s="92"/>
      <c r="E53" s="8"/>
      <c r="G53" s="57"/>
      <c r="H53" s="57"/>
    </row>
    <row r="54" spans="1:8" s="7" customFormat="1" ht="120" customHeight="1" x14ac:dyDescent="0.4">
      <c r="A54" s="12">
        <v>61</v>
      </c>
      <c r="B54" s="54" t="s">
        <v>60</v>
      </c>
      <c r="C54" s="53"/>
      <c r="D54" s="92"/>
      <c r="E54" s="8"/>
      <c r="G54" s="57"/>
      <c r="H54" s="57"/>
    </row>
    <row r="55" spans="1:8" s="7" customFormat="1" x14ac:dyDescent="0.4">
      <c r="A55" s="12"/>
      <c r="B55" s="41" t="s">
        <v>16</v>
      </c>
      <c r="C55" s="42" t="s">
        <v>61</v>
      </c>
      <c r="D55" s="43"/>
      <c r="E55" s="8"/>
    </row>
    <row r="56" spans="1:8" s="7" customFormat="1" x14ac:dyDescent="0.4">
      <c r="A56" s="12"/>
      <c r="B56" s="26" t="s">
        <v>18</v>
      </c>
      <c r="C56" s="39" t="s">
        <v>62</v>
      </c>
      <c r="D56" s="40"/>
      <c r="E56" s="8"/>
    </row>
    <row r="57" spans="1:8" s="7" customFormat="1" ht="28" x14ac:dyDescent="0.4">
      <c r="A57" s="12"/>
      <c r="B57" s="27" t="s">
        <v>20</v>
      </c>
      <c r="C57" s="28" t="s">
        <v>21</v>
      </c>
      <c r="D57" s="29" t="s">
        <v>22</v>
      </c>
      <c r="E57" s="8"/>
    </row>
    <row r="58" spans="1:8" s="7" customFormat="1" ht="30" x14ac:dyDescent="0.4">
      <c r="A58" s="12">
        <v>62</v>
      </c>
      <c r="B58" s="50" t="s">
        <v>63</v>
      </c>
      <c r="C58" s="51" t="s">
        <v>64</v>
      </c>
      <c r="D58" s="92"/>
      <c r="E58" s="8"/>
      <c r="G58" s="57"/>
      <c r="H58" s="57"/>
    </row>
    <row r="59" spans="1:8" s="7" customFormat="1" x14ac:dyDescent="0.4">
      <c r="A59" s="12">
        <v>63</v>
      </c>
      <c r="B59" s="50" t="s">
        <v>65</v>
      </c>
      <c r="C59" s="51" t="s">
        <v>66</v>
      </c>
      <c r="D59" s="92"/>
      <c r="E59" s="8"/>
      <c r="G59" s="57"/>
      <c r="H59" s="57"/>
    </row>
    <row r="60" spans="1:8" s="7" customFormat="1" ht="30" x14ac:dyDescent="0.4">
      <c r="A60" s="12">
        <v>64</v>
      </c>
      <c r="B60" s="50" t="s">
        <v>67</v>
      </c>
      <c r="C60" s="51" t="s">
        <v>68</v>
      </c>
      <c r="D60" s="92"/>
      <c r="E60" s="8"/>
      <c r="G60" s="57"/>
      <c r="H60" s="57"/>
    </row>
    <row r="61" spans="1:8" s="7" customFormat="1" ht="30" x14ac:dyDescent="0.4">
      <c r="A61" s="12">
        <v>65</v>
      </c>
      <c r="B61" s="50" t="s">
        <v>69</v>
      </c>
      <c r="C61" s="51" t="s">
        <v>70</v>
      </c>
      <c r="D61" s="92"/>
      <c r="E61" s="8"/>
      <c r="G61" s="57"/>
      <c r="H61" s="57"/>
    </row>
    <row r="62" spans="1:8" s="7" customFormat="1" ht="120" customHeight="1" x14ac:dyDescent="0.4">
      <c r="A62" s="12">
        <v>66</v>
      </c>
      <c r="B62" s="54" t="s">
        <v>71</v>
      </c>
      <c r="C62" s="53"/>
      <c r="D62" s="92"/>
      <c r="E62" s="8"/>
      <c r="G62" s="57"/>
      <c r="H62" s="57"/>
    </row>
    <row r="63" spans="1:8" s="7" customFormat="1" x14ac:dyDescent="0.4">
      <c r="A63" s="12"/>
      <c r="B63" s="41" t="s">
        <v>16</v>
      </c>
      <c r="C63" s="42" t="s">
        <v>72</v>
      </c>
      <c r="D63" s="43"/>
      <c r="E63" s="8"/>
      <c r="G63" s="57"/>
      <c r="H63" s="57"/>
    </row>
    <row r="64" spans="1:8" s="7" customFormat="1" x14ac:dyDescent="0.4">
      <c r="A64" s="12"/>
      <c r="B64" s="26" t="s">
        <v>18</v>
      </c>
      <c r="C64" s="39" t="s">
        <v>73</v>
      </c>
      <c r="D64" s="40"/>
      <c r="E64" s="8"/>
      <c r="G64" s="57"/>
      <c r="H64" s="57"/>
    </row>
    <row r="65" spans="1:8" s="7" customFormat="1" ht="28" x14ac:dyDescent="0.4">
      <c r="A65" s="12"/>
      <c r="B65" s="27" t="s">
        <v>20</v>
      </c>
      <c r="C65" s="28" t="s">
        <v>21</v>
      </c>
      <c r="D65" s="29" t="s">
        <v>22</v>
      </c>
      <c r="E65" s="8"/>
      <c r="G65" s="57"/>
      <c r="H65" s="57"/>
    </row>
    <row r="66" spans="1:8" s="7" customFormat="1" ht="30" x14ac:dyDescent="0.4">
      <c r="A66" s="12">
        <v>67</v>
      </c>
      <c r="B66" s="50" t="s">
        <v>74</v>
      </c>
      <c r="C66" s="51" t="s">
        <v>75</v>
      </c>
      <c r="D66" s="92"/>
      <c r="E66" s="8"/>
      <c r="G66" s="57"/>
      <c r="H66" s="57"/>
    </row>
    <row r="67" spans="1:8" s="7" customFormat="1" ht="30" x14ac:dyDescent="0.4">
      <c r="A67" s="12">
        <v>68</v>
      </c>
      <c r="B67" s="50" t="s">
        <v>76</v>
      </c>
      <c r="C67" s="51" t="s">
        <v>77</v>
      </c>
      <c r="D67" s="92"/>
      <c r="E67" s="8"/>
      <c r="G67" s="57"/>
      <c r="H67" s="57"/>
    </row>
    <row r="68" spans="1:8" s="7" customFormat="1" ht="45" x14ac:dyDescent="0.4">
      <c r="A68" s="12">
        <v>69</v>
      </c>
      <c r="B68" s="50" t="s">
        <v>78</v>
      </c>
      <c r="C68" s="51" t="s">
        <v>79</v>
      </c>
      <c r="D68" s="92"/>
      <c r="E68" s="8"/>
    </row>
    <row r="69" spans="1:8" s="7" customFormat="1" ht="120" customHeight="1" x14ac:dyDescent="0.4">
      <c r="A69" s="12">
        <v>70</v>
      </c>
      <c r="B69" s="54" t="s">
        <v>80</v>
      </c>
      <c r="C69" s="53"/>
      <c r="D69" s="92"/>
      <c r="E69" s="8"/>
    </row>
    <row r="70" spans="1:8" s="7" customFormat="1" x14ac:dyDescent="0.4">
      <c r="A70" s="12"/>
      <c r="B70" s="41" t="s">
        <v>16</v>
      </c>
      <c r="C70" s="42" t="s">
        <v>81</v>
      </c>
      <c r="D70" s="43"/>
      <c r="E70" s="8"/>
    </row>
    <row r="71" spans="1:8" s="7" customFormat="1" x14ac:dyDescent="0.4">
      <c r="A71" s="12"/>
      <c r="B71" s="26" t="s">
        <v>18</v>
      </c>
      <c r="C71" s="39" t="s">
        <v>82</v>
      </c>
      <c r="D71" s="40"/>
      <c r="E71" s="8"/>
    </row>
    <row r="72" spans="1:8" s="7" customFormat="1" ht="28" x14ac:dyDescent="0.4">
      <c r="A72" s="12"/>
      <c r="B72" s="27" t="s">
        <v>20</v>
      </c>
      <c r="C72" s="28" t="s">
        <v>21</v>
      </c>
      <c r="D72" s="29" t="s">
        <v>22</v>
      </c>
      <c r="E72" s="8"/>
    </row>
    <row r="73" spans="1:8" s="7" customFormat="1" ht="45" x14ac:dyDescent="0.4">
      <c r="A73" s="12">
        <v>71</v>
      </c>
      <c r="B73" s="50" t="s">
        <v>83</v>
      </c>
      <c r="C73" s="51" t="s">
        <v>84</v>
      </c>
      <c r="D73" s="92"/>
      <c r="E73" s="8"/>
    </row>
    <row r="74" spans="1:8" s="7" customFormat="1" ht="30" x14ac:dyDescent="0.4">
      <c r="A74" s="12">
        <v>72</v>
      </c>
      <c r="B74" s="50" t="s">
        <v>85</v>
      </c>
      <c r="C74" s="51" t="s">
        <v>86</v>
      </c>
      <c r="D74" s="92"/>
      <c r="E74" s="8"/>
      <c r="G74" s="57"/>
      <c r="H74" s="57"/>
    </row>
    <row r="75" spans="1:8" s="7" customFormat="1" ht="30" x14ac:dyDescent="0.4">
      <c r="A75" s="12">
        <v>73</v>
      </c>
      <c r="B75" s="50" t="s">
        <v>87</v>
      </c>
      <c r="C75" s="51" t="s">
        <v>88</v>
      </c>
      <c r="D75" s="92"/>
      <c r="E75" s="8"/>
      <c r="G75" s="57"/>
      <c r="H75" s="57"/>
    </row>
    <row r="76" spans="1:8" s="7" customFormat="1" ht="120" customHeight="1" x14ac:dyDescent="0.4">
      <c r="A76" s="12">
        <v>74</v>
      </c>
      <c r="B76" s="54" t="s">
        <v>89</v>
      </c>
      <c r="C76" s="53"/>
      <c r="D76" s="92"/>
      <c r="E76" s="8"/>
      <c r="G76" s="57"/>
      <c r="H76" s="57"/>
    </row>
    <row r="77" spans="1:8" s="7" customFormat="1" ht="120" customHeight="1" x14ac:dyDescent="0.4">
      <c r="A77" s="12">
        <v>75</v>
      </c>
      <c r="B77" s="55" t="s">
        <v>90</v>
      </c>
      <c r="C77" s="56"/>
      <c r="D77" s="92"/>
      <c r="E77" s="8"/>
      <c r="G77" s="57"/>
      <c r="H77" s="57"/>
    </row>
    <row r="78" spans="1:8" s="7" customFormat="1" ht="18.5" x14ac:dyDescent="0.4">
      <c r="A78" s="8">
        <v>77</v>
      </c>
      <c r="B78" s="46" t="s">
        <v>91</v>
      </c>
      <c r="C78" s="8"/>
      <c r="D78" s="8"/>
      <c r="E78" s="8"/>
      <c r="G78" s="57"/>
      <c r="H78" s="57"/>
    </row>
    <row r="79" spans="1:8" s="7" customFormat="1" x14ac:dyDescent="0.4">
      <c r="A79" s="8">
        <v>78</v>
      </c>
      <c r="B79" s="16" t="s">
        <v>12</v>
      </c>
      <c r="D79" s="92"/>
      <c r="E79" s="8"/>
      <c r="G79" s="57"/>
      <c r="H79" s="57"/>
    </row>
    <row r="80" spans="1:8" s="7" customFormat="1" x14ac:dyDescent="0.4">
      <c r="A80" s="8">
        <v>79</v>
      </c>
      <c r="B80" s="16" t="s">
        <v>13</v>
      </c>
      <c r="D80" s="92"/>
      <c r="E80" s="8"/>
      <c r="G80" s="57"/>
      <c r="H80" s="57"/>
    </row>
    <row r="81" spans="1:8" s="7" customFormat="1" x14ac:dyDescent="0.4">
      <c r="A81" s="8">
        <v>80</v>
      </c>
      <c r="B81" s="16" t="s">
        <v>14</v>
      </c>
      <c r="D81" s="128"/>
      <c r="E81" s="8"/>
      <c r="G81" s="57"/>
      <c r="H81" s="57"/>
    </row>
    <row r="82" spans="1:8" s="7" customFormat="1" x14ac:dyDescent="0.4">
      <c r="A82" s="8">
        <v>81</v>
      </c>
      <c r="B82" s="16" t="s">
        <v>15</v>
      </c>
      <c r="D82" s="92"/>
      <c r="E82" s="8"/>
      <c r="G82" s="57"/>
      <c r="H82" s="57"/>
    </row>
    <row r="83" spans="1:8" s="7" customFormat="1" x14ac:dyDescent="0.4">
      <c r="A83" s="8"/>
      <c r="B83" s="18"/>
      <c r="C83" s="8"/>
      <c r="D83" s="8"/>
      <c r="E83" s="8"/>
      <c r="G83" s="57"/>
      <c r="H83" s="57"/>
    </row>
    <row r="84" spans="1:8" s="7" customFormat="1" x14ac:dyDescent="0.4">
      <c r="A84" s="8"/>
      <c r="B84" s="20" t="s">
        <v>16</v>
      </c>
      <c r="C84" s="24" t="s">
        <v>92</v>
      </c>
      <c r="D84" s="21"/>
      <c r="E84" s="8"/>
    </row>
    <row r="85" spans="1:8" s="7" customFormat="1" x14ac:dyDescent="0.4">
      <c r="A85" s="8"/>
      <c r="B85" s="22" t="s">
        <v>18</v>
      </c>
      <c r="C85" s="25" t="s">
        <v>93</v>
      </c>
      <c r="D85" s="23"/>
      <c r="E85" s="8"/>
    </row>
    <row r="86" spans="1:8" s="7" customFormat="1" ht="28" x14ac:dyDescent="0.4">
      <c r="A86" s="8"/>
      <c r="B86" s="30" t="s">
        <v>20</v>
      </c>
      <c r="C86" s="31" t="s">
        <v>21</v>
      </c>
      <c r="D86" s="32" t="s">
        <v>22</v>
      </c>
      <c r="E86" s="8"/>
    </row>
    <row r="87" spans="1:8" s="7" customFormat="1" ht="45" x14ac:dyDescent="0.4">
      <c r="A87" s="8">
        <v>82</v>
      </c>
      <c r="B87" s="11" t="s">
        <v>94</v>
      </c>
      <c r="C87" s="34" t="s">
        <v>95</v>
      </c>
      <c r="D87" s="92"/>
      <c r="E87" s="8"/>
      <c r="G87" s="57"/>
      <c r="H87" s="57"/>
    </row>
    <row r="88" spans="1:8" s="7" customFormat="1" ht="45" x14ac:dyDescent="0.4">
      <c r="A88" s="8">
        <v>83</v>
      </c>
      <c r="B88" s="11" t="s">
        <v>96</v>
      </c>
      <c r="C88" s="34" t="s">
        <v>97</v>
      </c>
      <c r="D88" s="92"/>
      <c r="E88" s="8"/>
      <c r="G88" s="57"/>
      <c r="H88" s="57"/>
    </row>
    <row r="89" spans="1:8" s="7" customFormat="1" ht="120" customHeight="1" x14ac:dyDescent="0.4">
      <c r="A89" s="8">
        <v>84</v>
      </c>
      <c r="B89" s="33" t="s">
        <v>98</v>
      </c>
      <c r="C89" s="10"/>
      <c r="D89" s="92"/>
      <c r="E89" s="8"/>
      <c r="G89" s="57"/>
      <c r="H89" s="57"/>
    </row>
    <row r="90" spans="1:8" s="7" customFormat="1" x14ac:dyDescent="0.4">
      <c r="A90" s="8"/>
      <c r="B90" s="20" t="s">
        <v>16</v>
      </c>
      <c r="C90" s="24" t="s">
        <v>99</v>
      </c>
      <c r="D90" s="21"/>
      <c r="E90" s="8"/>
      <c r="G90" s="57"/>
      <c r="H90" s="57"/>
    </row>
    <row r="91" spans="1:8" s="7" customFormat="1" x14ac:dyDescent="0.4">
      <c r="A91" s="8"/>
      <c r="B91" s="22" t="s">
        <v>18</v>
      </c>
      <c r="C91" s="25" t="s">
        <v>100</v>
      </c>
      <c r="D91" s="23"/>
      <c r="E91" s="8"/>
      <c r="G91" s="57"/>
      <c r="H91" s="57"/>
    </row>
    <row r="92" spans="1:8" s="7" customFormat="1" ht="28" x14ac:dyDescent="0.4">
      <c r="A92" s="8"/>
      <c r="B92" s="30" t="s">
        <v>20</v>
      </c>
      <c r="C92" s="31" t="s">
        <v>21</v>
      </c>
      <c r="D92" s="32" t="s">
        <v>22</v>
      </c>
      <c r="E92" s="8"/>
      <c r="G92" s="57"/>
      <c r="H92" s="57"/>
    </row>
    <row r="93" spans="1:8" s="7" customFormat="1" ht="60" x14ac:dyDescent="0.4">
      <c r="A93" s="8">
        <v>85</v>
      </c>
      <c r="B93" s="11" t="s">
        <v>101</v>
      </c>
      <c r="C93" s="34" t="s">
        <v>102</v>
      </c>
      <c r="D93" s="92"/>
      <c r="E93" s="8"/>
      <c r="G93" s="57"/>
      <c r="H93" s="57"/>
    </row>
    <row r="94" spans="1:8" s="7" customFormat="1" ht="45" x14ac:dyDescent="0.4">
      <c r="A94" s="8">
        <v>86</v>
      </c>
      <c r="B94" s="11" t="s">
        <v>103</v>
      </c>
      <c r="C94" s="34" t="s">
        <v>104</v>
      </c>
      <c r="D94" s="92"/>
      <c r="E94" s="8"/>
      <c r="G94" s="57"/>
      <c r="H94" s="57"/>
    </row>
    <row r="95" spans="1:8" s="7" customFormat="1" ht="120" customHeight="1" x14ac:dyDescent="0.4">
      <c r="A95" s="8">
        <v>87</v>
      </c>
      <c r="B95" s="33" t="s">
        <v>105</v>
      </c>
      <c r="C95" s="10"/>
      <c r="D95" s="92"/>
      <c r="E95" s="8"/>
      <c r="G95" s="57"/>
      <c r="H95" s="57"/>
    </row>
    <row r="96" spans="1:8" s="7" customFormat="1" ht="120" customHeight="1" x14ac:dyDescent="0.4">
      <c r="A96" s="8">
        <v>88</v>
      </c>
      <c r="B96" s="55" t="s">
        <v>106</v>
      </c>
      <c r="C96" s="56"/>
      <c r="D96" s="92"/>
      <c r="E96" s="8"/>
      <c r="G96" s="57"/>
      <c r="H96" s="57"/>
    </row>
    <row r="97" spans="1:8" s="7" customFormat="1" x14ac:dyDescent="0.4">
      <c r="A97" s="8"/>
      <c r="B97" s="18"/>
      <c r="C97" s="8"/>
      <c r="D97" s="8"/>
      <c r="E97" s="8"/>
      <c r="G97" s="57"/>
      <c r="H97" s="57"/>
    </row>
    <row r="98" spans="1:8" s="7" customFormat="1" ht="18.5" x14ac:dyDescent="0.4">
      <c r="A98" s="12">
        <v>90</v>
      </c>
      <c r="B98" s="45" t="s">
        <v>107</v>
      </c>
      <c r="C98" s="12"/>
      <c r="D98" s="12"/>
      <c r="E98" s="8"/>
      <c r="G98" s="57"/>
      <c r="H98" s="57"/>
    </row>
    <row r="99" spans="1:8" s="7" customFormat="1" x14ac:dyDescent="0.4">
      <c r="A99" s="12">
        <v>91</v>
      </c>
      <c r="B99" s="16" t="s">
        <v>12</v>
      </c>
      <c r="D99" s="92"/>
      <c r="E99" s="8"/>
      <c r="G99" s="57"/>
      <c r="H99" s="57"/>
    </row>
    <row r="100" spans="1:8" s="7" customFormat="1" x14ac:dyDescent="0.4">
      <c r="A100" s="12">
        <v>92</v>
      </c>
      <c r="B100" s="16" t="s">
        <v>13</v>
      </c>
      <c r="D100" s="92"/>
      <c r="E100" s="8"/>
      <c r="G100" s="57"/>
      <c r="H100" s="57"/>
    </row>
    <row r="101" spans="1:8" s="7" customFormat="1" x14ac:dyDescent="0.4">
      <c r="A101" s="12">
        <v>93</v>
      </c>
      <c r="B101" s="16" t="s">
        <v>14</v>
      </c>
      <c r="D101" s="128"/>
      <c r="E101" s="8"/>
      <c r="G101" s="57"/>
      <c r="H101" s="57"/>
    </row>
    <row r="102" spans="1:8" s="7" customFormat="1" x14ac:dyDescent="0.4">
      <c r="A102" s="12">
        <v>94</v>
      </c>
      <c r="B102" s="16" t="s">
        <v>15</v>
      </c>
      <c r="D102" s="92"/>
      <c r="E102" s="8"/>
      <c r="G102" s="57"/>
      <c r="H102" s="57"/>
    </row>
    <row r="103" spans="1:8" s="7" customFormat="1" x14ac:dyDescent="0.4">
      <c r="A103" s="12"/>
      <c r="B103" s="12"/>
      <c r="C103" s="12"/>
      <c r="D103" s="12"/>
      <c r="E103" s="8"/>
      <c r="G103" s="57"/>
      <c r="H103" s="57"/>
    </row>
    <row r="104" spans="1:8" s="7" customFormat="1" x14ac:dyDescent="0.4">
      <c r="A104" s="12"/>
      <c r="B104" s="41" t="s">
        <v>16</v>
      </c>
      <c r="C104" s="42" t="s">
        <v>108</v>
      </c>
      <c r="D104" s="43"/>
      <c r="E104" s="8"/>
      <c r="G104" s="57"/>
      <c r="H104" s="57"/>
    </row>
    <row r="105" spans="1:8" s="7" customFormat="1" x14ac:dyDescent="0.4">
      <c r="A105" s="12"/>
      <c r="B105" s="26" t="s">
        <v>18</v>
      </c>
      <c r="C105" s="39" t="s">
        <v>109</v>
      </c>
      <c r="D105" s="40"/>
      <c r="E105" s="8"/>
      <c r="G105" s="57"/>
      <c r="H105" s="57"/>
    </row>
    <row r="106" spans="1:8" s="7" customFormat="1" ht="28" x14ac:dyDescent="0.4">
      <c r="A106" s="12"/>
      <c r="B106" s="27" t="s">
        <v>20</v>
      </c>
      <c r="C106" s="28" t="s">
        <v>21</v>
      </c>
      <c r="D106" s="29" t="s">
        <v>22</v>
      </c>
      <c r="E106" s="8"/>
      <c r="G106" s="57"/>
      <c r="H106" s="57"/>
    </row>
    <row r="107" spans="1:8" s="7" customFormat="1" ht="30" x14ac:dyDescent="0.4">
      <c r="A107" s="12">
        <v>95</v>
      </c>
      <c r="B107" s="50" t="s">
        <v>110</v>
      </c>
      <c r="C107" s="51" t="s">
        <v>111</v>
      </c>
      <c r="D107" s="92"/>
      <c r="E107" s="8"/>
      <c r="G107" s="57"/>
      <c r="H107" s="57"/>
    </row>
    <row r="108" spans="1:8" s="7" customFormat="1" ht="60" x14ac:dyDescent="0.4">
      <c r="A108" s="12">
        <v>96</v>
      </c>
      <c r="B108" s="50" t="s">
        <v>112</v>
      </c>
      <c r="C108" s="51" t="s">
        <v>113</v>
      </c>
      <c r="D108" s="92"/>
      <c r="E108" s="8"/>
      <c r="G108" s="57"/>
      <c r="H108" s="57"/>
    </row>
    <row r="109" spans="1:8" s="7" customFormat="1" ht="45" x14ac:dyDescent="0.4">
      <c r="A109" s="12">
        <v>97</v>
      </c>
      <c r="B109" s="50" t="s">
        <v>114</v>
      </c>
      <c r="C109" s="51" t="s">
        <v>115</v>
      </c>
      <c r="D109" s="92"/>
      <c r="E109" s="8"/>
      <c r="G109" s="57"/>
      <c r="H109" s="57"/>
    </row>
    <row r="110" spans="1:8" s="7" customFormat="1" ht="60" x14ac:dyDescent="0.4">
      <c r="A110" s="12">
        <v>98</v>
      </c>
      <c r="B110" s="50" t="s">
        <v>116</v>
      </c>
      <c r="C110" s="51" t="s">
        <v>117</v>
      </c>
      <c r="D110" s="92"/>
      <c r="E110" s="8"/>
      <c r="G110" s="57"/>
      <c r="H110" s="57"/>
    </row>
    <row r="111" spans="1:8" s="7" customFormat="1" ht="60" x14ac:dyDescent="0.4">
      <c r="A111" s="12">
        <v>99</v>
      </c>
      <c r="B111" s="50" t="s">
        <v>118</v>
      </c>
      <c r="C111" s="51" t="s">
        <v>119</v>
      </c>
      <c r="D111" s="92"/>
      <c r="E111" s="8"/>
      <c r="G111" s="57"/>
      <c r="H111" s="57"/>
    </row>
    <row r="112" spans="1:8" s="7" customFormat="1" ht="45" x14ac:dyDescent="0.4">
      <c r="A112" s="12">
        <v>100</v>
      </c>
      <c r="B112" s="50" t="s">
        <v>120</v>
      </c>
      <c r="C112" s="51" t="s">
        <v>121</v>
      </c>
      <c r="D112" s="92"/>
      <c r="E112" s="8"/>
      <c r="G112" s="57"/>
      <c r="H112" s="57"/>
    </row>
    <row r="113" spans="1:8" s="7" customFormat="1" ht="30" x14ac:dyDescent="0.4">
      <c r="A113" s="12">
        <v>101</v>
      </c>
      <c r="B113" s="50" t="s">
        <v>122</v>
      </c>
      <c r="C113" s="51" t="s">
        <v>123</v>
      </c>
      <c r="D113" s="92"/>
      <c r="E113" s="8"/>
      <c r="G113" s="57"/>
      <c r="H113" s="57"/>
    </row>
    <row r="114" spans="1:8" s="7" customFormat="1" ht="30" x14ac:dyDescent="0.4">
      <c r="A114" s="12">
        <v>102</v>
      </c>
      <c r="B114" s="50" t="s">
        <v>124</v>
      </c>
      <c r="C114" s="51" t="s">
        <v>125</v>
      </c>
      <c r="D114" s="92"/>
      <c r="E114" s="8"/>
      <c r="G114" s="57"/>
      <c r="H114" s="57"/>
    </row>
    <row r="115" spans="1:8" s="7" customFormat="1" ht="45" x14ac:dyDescent="0.4">
      <c r="A115" s="12">
        <v>103</v>
      </c>
      <c r="B115" s="50" t="s">
        <v>126</v>
      </c>
      <c r="C115" s="51" t="s">
        <v>127</v>
      </c>
      <c r="D115" s="92"/>
      <c r="E115" s="8"/>
      <c r="G115" s="57"/>
      <c r="H115" s="57"/>
    </row>
    <row r="116" spans="1:8" s="7" customFormat="1" ht="57.65" customHeight="1" x14ac:dyDescent="0.4">
      <c r="A116" s="12">
        <v>104</v>
      </c>
      <c r="B116" s="50" t="s">
        <v>128</v>
      </c>
      <c r="C116" s="51" t="s">
        <v>129</v>
      </c>
      <c r="D116" s="92"/>
      <c r="E116" s="8"/>
      <c r="G116" s="57"/>
      <c r="H116" s="57"/>
    </row>
    <row r="117" spans="1:8" s="7" customFormat="1" ht="120" customHeight="1" x14ac:dyDescent="0.4">
      <c r="A117" s="12">
        <v>105</v>
      </c>
      <c r="B117" s="54" t="s">
        <v>130</v>
      </c>
      <c r="C117" s="52"/>
      <c r="D117" s="92"/>
      <c r="E117" s="8"/>
      <c r="G117" s="57"/>
      <c r="H117" s="57"/>
    </row>
    <row r="118" spans="1:8" s="7" customFormat="1" x14ac:dyDescent="0.4">
      <c r="A118" s="12"/>
      <c r="B118" s="41" t="s">
        <v>16</v>
      </c>
      <c r="C118" s="42" t="s">
        <v>131</v>
      </c>
      <c r="D118" s="43"/>
      <c r="E118" s="8"/>
      <c r="G118" s="57"/>
      <c r="H118" s="57"/>
    </row>
    <row r="119" spans="1:8" s="7" customFormat="1" x14ac:dyDescent="0.4">
      <c r="A119" s="12"/>
      <c r="B119" s="26" t="s">
        <v>18</v>
      </c>
      <c r="C119" s="39" t="s">
        <v>132</v>
      </c>
      <c r="D119" s="40"/>
      <c r="E119" s="8"/>
      <c r="G119" s="57"/>
      <c r="H119" s="57"/>
    </row>
    <row r="120" spans="1:8" s="7" customFormat="1" ht="28" x14ac:dyDescent="0.4">
      <c r="A120" s="12"/>
      <c r="B120" s="27" t="s">
        <v>20</v>
      </c>
      <c r="C120" s="28" t="s">
        <v>21</v>
      </c>
      <c r="D120" s="29" t="s">
        <v>22</v>
      </c>
      <c r="E120" s="8"/>
      <c r="G120" s="57"/>
      <c r="H120" s="57"/>
    </row>
    <row r="121" spans="1:8" s="7" customFormat="1" ht="30" x14ac:dyDescent="0.4">
      <c r="A121" s="12">
        <v>106</v>
      </c>
      <c r="B121" s="50" t="s">
        <v>133</v>
      </c>
      <c r="C121" s="51" t="s">
        <v>134</v>
      </c>
      <c r="D121" s="92"/>
      <c r="E121" s="8"/>
      <c r="G121" s="57"/>
      <c r="H121" s="57"/>
    </row>
    <row r="122" spans="1:8" s="7" customFormat="1" ht="45" x14ac:dyDescent="0.4">
      <c r="A122" s="12">
        <v>107</v>
      </c>
      <c r="B122" s="50" t="s">
        <v>135</v>
      </c>
      <c r="C122" s="51" t="s">
        <v>136</v>
      </c>
      <c r="D122" s="92"/>
      <c r="E122" s="8"/>
      <c r="G122" s="57"/>
      <c r="H122" s="57"/>
    </row>
    <row r="123" spans="1:8" s="7" customFormat="1" ht="60" x14ac:dyDescent="0.4">
      <c r="A123" s="12">
        <v>108</v>
      </c>
      <c r="B123" s="50" t="s">
        <v>137</v>
      </c>
      <c r="C123" s="51" t="s">
        <v>138</v>
      </c>
      <c r="D123" s="92"/>
      <c r="E123" s="8"/>
    </row>
    <row r="124" spans="1:8" s="7" customFormat="1" ht="60" x14ac:dyDescent="0.4">
      <c r="A124" s="12">
        <v>109</v>
      </c>
      <c r="B124" s="50" t="s">
        <v>139</v>
      </c>
      <c r="C124" s="51" t="s">
        <v>140</v>
      </c>
      <c r="D124" s="92"/>
      <c r="E124" s="8"/>
    </row>
    <row r="125" spans="1:8" s="7" customFormat="1" ht="120" customHeight="1" x14ac:dyDescent="0.4">
      <c r="A125" s="12">
        <v>110</v>
      </c>
      <c r="B125" s="54" t="s">
        <v>141</v>
      </c>
      <c r="C125" s="52"/>
      <c r="D125" s="92"/>
      <c r="E125" s="8"/>
    </row>
    <row r="126" spans="1:8" s="7" customFormat="1" x14ac:dyDescent="0.4">
      <c r="A126" s="12"/>
      <c r="B126" s="41" t="s">
        <v>16</v>
      </c>
      <c r="C126" s="42" t="s">
        <v>142</v>
      </c>
      <c r="D126" s="43"/>
      <c r="E126" s="8"/>
    </row>
    <row r="127" spans="1:8" s="7" customFormat="1" x14ac:dyDescent="0.4">
      <c r="A127" s="12"/>
      <c r="B127" s="26" t="s">
        <v>18</v>
      </c>
      <c r="C127" s="39" t="s">
        <v>143</v>
      </c>
      <c r="D127" s="40"/>
      <c r="E127" s="8"/>
    </row>
    <row r="128" spans="1:8" s="7" customFormat="1" ht="28" x14ac:dyDescent="0.4">
      <c r="A128" s="12"/>
      <c r="B128" s="27" t="s">
        <v>20</v>
      </c>
      <c r="C128" s="28" t="s">
        <v>21</v>
      </c>
      <c r="D128" s="29" t="s">
        <v>22</v>
      </c>
      <c r="E128" s="8"/>
    </row>
    <row r="129" spans="1:8" s="7" customFormat="1" ht="30" x14ac:dyDescent="0.4">
      <c r="A129" s="12">
        <v>111</v>
      </c>
      <c r="B129" s="50" t="s">
        <v>144</v>
      </c>
      <c r="C129" s="51" t="s">
        <v>145</v>
      </c>
      <c r="D129" s="92"/>
      <c r="E129" s="8"/>
      <c r="G129" s="57"/>
      <c r="H129" s="57"/>
    </row>
    <row r="130" spans="1:8" s="7" customFormat="1" ht="30" x14ac:dyDescent="0.4">
      <c r="A130" s="12">
        <v>112</v>
      </c>
      <c r="B130" s="50" t="s">
        <v>146</v>
      </c>
      <c r="C130" s="51" t="s">
        <v>147</v>
      </c>
      <c r="D130" s="92"/>
      <c r="E130" s="8"/>
      <c r="G130" s="57"/>
      <c r="H130" s="57"/>
    </row>
    <row r="131" spans="1:8" s="7" customFormat="1" ht="30" x14ac:dyDescent="0.4">
      <c r="A131" s="12">
        <v>113</v>
      </c>
      <c r="B131" s="50" t="s">
        <v>148</v>
      </c>
      <c r="C131" s="51" t="s">
        <v>149</v>
      </c>
      <c r="D131" s="92"/>
      <c r="E131" s="8"/>
      <c r="G131" s="57"/>
      <c r="H131" s="57"/>
    </row>
    <row r="132" spans="1:8" s="7" customFormat="1" ht="45" x14ac:dyDescent="0.4">
      <c r="A132" s="12">
        <v>114</v>
      </c>
      <c r="B132" s="50" t="s">
        <v>150</v>
      </c>
      <c r="C132" s="51" t="s">
        <v>151</v>
      </c>
      <c r="D132" s="92"/>
      <c r="E132" s="8"/>
      <c r="G132" s="57"/>
      <c r="H132" s="57"/>
    </row>
    <row r="133" spans="1:8" s="7" customFormat="1" ht="30" x14ac:dyDescent="0.4">
      <c r="A133" s="12">
        <v>115</v>
      </c>
      <c r="B133" s="50" t="s">
        <v>152</v>
      </c>
      <c r="C133" s="51" t="s">
        <v>153</v>
      </c>
      <c r="D133" s="92"/>
      <c r="E133" s="8"/>
      <c r="G133" s="57"/>
      <c r="H133" s="57"/>
    </row>
    <row r="134" spans="1:8" s="7" customFormat="1" ht="45" x14ac:dyDescent="0.4">
      <c r="A134" s="12">
        <v>116</v>
      </c>
      <c r="B134" s="50" t="s">
        <v>154</v>
      </c>
      <c r="C134" s="51" t="s">
        <v>155</v>
      </c>
      <c r="D134" s="92"/>
      <c r="E134" s="8"/>
      <c r="G134" s="57"/>
      <c r="H134" s="57"/>
    </row>
    <row r="135" spans="1:8" s="7" customFormat="1" ht="45" x14ac:dyDescent="0.4">
      <c r="A135" s="12">
        <v>117</v>
      </c>
      <c r="B135" s="50" t="s">
        <v>156</v>
      </c>
      <c r="C135" s="51" t="s">
        <v>157</v>
      </c>
      <c r="D135" s="92"/>
      <c r="E135" s="8"/>
      <c r="G135" s="57"/>
      <c r="H135" s="57"/>
    </row>
    <row r="136" spans="1:8" s="7" customFormat="1" ht="45" x14ac:dyDescent="0.4">
      <c r="A136" s="12">
        <v>118</v>
      </c>
      <c r="B136" s="50" t="s">
        <v>158</v>
      </c>
      <c r="C136" s="51" t="s">
        <v>159</v>
      </c>
      <c r="D136" s="92"/>
      <c r="E136" s="8"/>
      <c r="G136" s="57"/>
      <c r="H136" s="57"/>
    </row>
    <row r="137" spans="1:8" s="7" customFormat="1" ht="45" x14ac:dyDescent="0.4">
      <c r="A137" s="12">
        <v>119</v>
      </c>
      <c r="B137" s="50" t="s">
        <v>160</v>
      </c>
      <c r="C137" s="51" t="s">
        <v>161</v>
      </c>
      <c r="D137" s="92"/>
      <c r="E137" s="8"/>
      <c r="G137" s="57"/>
      <c r="H137" s="57"/>
    </row>
    <row r="138" spans="1:8" s="7" customFormat="1" ht="30" x14ac:dyDescent="0.4">
      <c r="A138" s="12">
        <v>120</v>
      </c>
      <c r="B138" s="50" t="s">
        <v>162</v>
      </c>
      <c r="C138" s="51" t="s">
        <v>163</v>
      </c>
      <c r="D138" s="92"/>
      <c r="E138" s="8"/>
      <c r="G138" s="57"/>
      <c r="H138" s="57"/>
    </row>
    <row r="139" spans="1:8" s="7" customFormat="1" ht="120" customHeight="1" x14ac:dyDescent="0.4">
      <c r="A139" s="12">
        <v>121</v>
      </c>
      <c r="B139" s="54" t="s">
        <v>164</v>
      </c>
      <c r="C139" s="52"/>
      <c r="D139" s="92"/>
      <c r="E139" s="8"/>
      <c r="G139" s="57"/>
      <c r="H139" s="57"/>
    </row>
    <row r="140" spans="1:8" s="7" customFormat="1" ht="120" customHeight="1" x14ac:dyDescent="0.4">
      <c r="A140" s="12">
        <v>122</v>
      </c>
      <c r="B140" s="55" t="s">
        <v>165</v>
      </c>
      <c r="C140" s="56"/>
      <c r="D140" s="92"/>
      <c r="E140" s="8"/>
      <c r="G140" s="57"/>
      <c r="H140" s="57"/>
    </row>
    <row r="141" spans="1:8" s="7" customFormat="1" x14ac:dyDescent="0.4">
      <c r="A141" s="12"/>
      <c r="B141" s="14" t="s">
        <v>166</v>
      </c>
      <c r="C141" s="12"/>
      <c r="D141" s="12"/>
      <c r="E141" s="8"/>
      <c r="G141" s="57"/>
      <c r="H141" s="57"/>
    </row>
    <row r="142" spans="1:8" s="7" customFormat="1" ht="18.5" x14ac:dyDescent="0.4">
      <c r="A142" s="8">
        <v>124</v>
      </c>
      <c r="B142" s="46" t="s">
        <v>167</v>
      </c>
      <c r="C142" s="8"/>
      <c r="D142" s="8"/>
      <c r="E142" s="8"/>
      <c r="G142" s="57"/>
      <c r="H142" s="57"/>
    </row>
    <row r="143" spans="1:8" s="7" customFormat="1" x14ac:dyDescent="0.4">
      <c r="A143" s="8">
        <v>125</v>
      </c>
      <c r="B143" s="16" t="s">
        <v>12</v>
      </c>
      <c r="D143" s="92"/>
      <c r="E143" s="8"/>
      <c r="G143" s="57"/>
      <c r="H143" s="57"/>
    </row>
    <row r="144" spans="1:8" s="7" customFormat="1" x14ac:dyDescent="0.4">
      <c r="A144" s="8">
        <v>126</v>
      </c>
      <c r="B144" s="16" t="s">
        <v>13</v>
      </c>
      <c r="D144" s="92"/>
      <c r="E144" s="8"/>
      <c r="G144" s="57"/>
      <c r="H144" s="57"/>
    </row>
    <row r="145" spans="1:8" s="7" customFormat="1" x14ac:dyDescent="0.4">
      <c r="A145" s="8">
        <v>127</v>
      </c>
      <c r="B145" s="16" t="s">
        <v>14</v>
      </c>
      <c r="D145" s="128"/>
      <c r="E145" s="8"/>
      <c r="G145" s="57"/>
      <c r="H145" s="57"/>
    </row>
    <row r="146" spans="1:8" s="7" customFormat="1" x14ac:dyDescent="0.4">
      <c r="A146" s="8">
        <v>128</v>
      </c>
      <c r="B146" s="16" t="s">
        <v>15</v>
      </c>
      <c r="D146" s="92"/>
      <c r="E146" s="8"/>
      <c r="G146" s="57"/>
      <c r="H146" s="57"/>
    </row>
    <row r="147" spans="1:8" s="7" customFormat="1" x14ac:dyDescent="0.4">
      <c r="A147" s="8"/>
      <c r="B147" s="18"/>
      <c r="C147" s="8"/>
      <c r="D147" s="8"/>
      <c r="E147" s="8"/>
    </row>
    <row r="148" spans="1:8" s="7" customFormat="1" x14ac:dyDescent="0.4">
      <c r="A148" s="8"/>
      <c r="B148" s="20" t="s">
        <v>16</v>
      </c>
      <c r="C148" s="24" t="s">
        <v>168</v>
      </c>
      <c r="D148" s="21"/>
      <c r="E148" s="8"/>
    </row>
    <row r="149" spans="1:8" s="7" customFormat="1" x14ac:dyDescent="0.4">
      <c r="A149" s="8"/>
      <c r="B149" s="22" t="s">
        <v>18</v>
      </c>
      <c r="C149" s="25" t="s">
        <v>169</v>
      </c>
      <c r="D149" s="23"/>
      <c r="E149" s="8"/>
    </row>
    <row r="150" spans="1:8" s="7" customFormat="1" ht="28" x14ac:dyDescent="0.4">
      <c r="A150" s="8"/>
      <c r="B150" s="30" t="s">
        <v>20</v>
      </c>
      <c r="C150" s="31" t="s">
        <v>21</v>
      </c>
      <c r="D150" s="32" t="s">
        <v>22</v>
      </c>
      <c r="E150" s="8"/>
    </row>
    <row r="151" spans="1:8" s="7" customFormat="1" ht="45" x14ac:dyDescent="0.4">
      <c r="A151" s="8">
        <v>129</v>
      </c>
      <c r="B151" s="11" t="s">
        <v>170</v>
      </c>
      <c r="C151" s="34" t="s">
        <v>171</v>
      </c>
      <c r="D151" s="92"/>
      <c r="E151" s="8"/>
      <c r="G151" s="57"/>
      <c r="H151" s="57"/>
    </row>
    <row r="152" spans="1:8" s="7" customFormat="1" ht="45" x14ac:dyDescent="0.4">
      <c r="A152" s="8">
        <v>130</v>
      </c>
      <c r="B152" s="11" t="s">
        <v>172</v>
      </c>
      <c r="C152" s="34" t="s">
        <v>173</v>
      </c>
      <c r="D152" s="92"/>
      <c r="E152" s="8"/>
      <c r="G152" s="57"/>
      <c r="H152" s="57"/>
    </row>
    <row r="153" spans="1:8" s="7" customFormat="1" x14ac:dyDescent="0.4">
      <c r="A153" s="8">
        <v>131</v>
      </c>
      <c r="B153" s="11" t="s">
        <v>174</v>
      </c>
      <c r="C153" s="34" t="s">
        <v>175</v>
      </c>
      <c r="D153" s="92"/>
      <c r="E153" s="8"/>
      <c r="G153" s="57"/>
      <c r="H153" s="57"/>
    </row>
    <row r="154" spans="1:8" s="7" customFormat="1" ht="30" x14ac:dyDescent="0.4">
      <c r="A154" s="8">
        <v>132</v>
      </c>
      <c r="B154" s="11" t="s">
        <v>176</v>
      </c>
      <c r="C154" s="34" t="s">
        <v>177</v>
      </c>
      <c r="D154" s="92"/>
      <c r="E154" s="8"/>
      <c r="G154" s="57"/>
      <c r="H154" s="57"/>
    </row>
    <row r="155" spans="1:8" s="7" customFormat="1" ht="120" customHeight="1" x14ac:dyDescent="0.4">
      <c r="A155" s="8">
        <v>133</v>
      </c>
      <c r="B155" s="33" t="s">
        <v>178</v>
      </c>
      <c r="C155" s="10"/>
      <c r="D155" s="92"/>
      <c r="E155" s="8"/>
      <c r="G155" s="57"/>
      <c r="H155" s="57"/>
    </row>
    <row r="156" spans="1:8" s="7" customFormat="1" x14ac:dyDescent="0.4">
      <c r="A156" s="8"/>
      <c r="B156" s="20" t="s">
        <v>16</v>
      </c>
      <c r="C156" s="24" t="s">
        <v>179</v>
      </c>
      <c r="D156" s="21"/>
      <c r="E156" s="8"/>
      <c r="G156" s="57"/>
      <c r="H156" s="57"/>
    </row>
    <row r="157" spans="1:8" s="7" customFormat="1" x14ac:dyDescent="0.4">
      <c r="A157" s="8"/>
      <c r="B157" s="22" t="s">
        <v>18</v>
      </c>
      <c r="C157" s="25" t="s">
        <v>180</v>
      </c>
      <c r="D157" s="23"/>
      <c r="E157" s="8"/>
      <c r="G157" s="57"/>
      <c r="H157" s="57"/>
    </row>
    <row r="158" spans="1:8" s="7" customFormat="1" ht="28" x14ac:dyDescent="0.4">
      <c r="A158" s="8"/>
      <c r="B158" s="30" t="s">
        <v>20</v>
      </c>
      <c r="C158" s="31" t="s">
        <v>21</v>
      </c>
      <c r="D158" s="32" t="s">
        <v>22</v>
      </c>
      <c r="E158" s="8"/>
      <c r="G158" s="57"/>
      <c r="H158" s="57"/>
    </row>
    <row r="159" spans="1:8" s="7" customFormat="1" ht="30" x14ac:dyDescent="0.4">
      <c r="A159" s="8">
        <v>134</v>
      </c>
      <c r="B159" s="11" t="s">
        <v>181</v>
      </c>
      <c r="C159" s="34" t="s">
        <v>182</v>
      </c>
      <c r="D159" s="92"/>
      <c r="E159" s="8"/>
      <c r="G159" s="57"/>
      <c r="H159" s="57"/>
    </row>
    <row r="160" spans="1:8" s="7" customFormat="1" ht="30" x14ac:dyDescent="0.4">
      <c r="A160" s="8">
        <v>135</v>
      </c>
      <c r="B160" s="11" t="s">
        <v>183</v>
      </c>
      <c r="C160" s="34" t="s">
        <v>184</v>
      </c>
      <c r="D160" s="92"/>
      <c r="E160" s="8"/>
      <c r="G160" s="57"/>
      <c r="H160" s="57"/>
    </row>
    <row r="161" spans="1:8" s="7" customFormat="1" ht="45" x14ac:dyDescent="0.4">
      <c r="A161" s="8">
        <v>136</v>
      </c>
      <c r="B161" s="11" t="s">
        <v>185</v>
      </c>
      <c r="C161" s="34" t="s">
        <v>186</v>
      </c>
      <c r="D161" s="92"/>
      <c r="E161" s="8"/>
      <c r="G161" s="57"/>
      <c r="H161" s="57"/>
    </row>
    <row r="162" spans="1:8" s="7" customFormat="1" ht="60" x14ac:dyDescent="0.4">
      <c r="A162" s="8">
        <v>137</v>
      </c>
      <c r="B162" s="11" t="s">
        <v>187</v>
      </c>
      <c r="C162" s="34" t="s">
        <v>188</v>
      </c>
      <c r="D162" s="92"/>
      <c r="E162" s="8"/>
      <c r="G162" s="57"/>
      <c r="H162" s="57"/>
    </row>
    <row r="163" spans="1:8" s="7" customFormat="1" ht="120" customHeight="1" x14ac:dyDescent="0.4">
      <c r="A163" s="8">
        <v>138</v>
      </c>
      <c r="B163" s="33" t="s">
        <v>189</v>
      </c>
      <c r="C163" s="10"/>
      <c r="D163" s="92"/>
      <c r="E163" s="8"/>
    </row>
    <row r="164" spans="1:8" s="7" customFormat="1" x14ac:dyDescent="0.4">
      <c r="A164" s="8"/>
      <c r="B164" s="20" t="s">
        <v>16</v>
      </c>
      <c r="C164" s="24" t="s">
        <v>190</v>
      </c>
      <c r="D164" s="21"/>
      <c r="E164" s="8"/>
    </row>
    <row r="165" spans="1:8" s="7" customFormat="1" x14ac:dyDescent="0.4">
      <c r="A165" s="8"/>
      <c r="B165" s="22" t="s">
        <v>18</v>
      </c>
      <c r="C165" s="25" t="s">
        <v>191</v>
      </c>
      <c r="D165" s="23"/>
      <c r="E165" s="8"/>
    </row>
    <row r="166" spans="1:8" s="7" customFormat="1" ht="28" x14ac:dyDescent="0.4">
      <c r="A166" s="8"/>
      <c r="B166" s="30" t="s">
        <v>20</v>
      </c>
      <c r="C166" s="31" t="s">
        <v>21</v>
      </c>
      <c r="D166" s="32" t="s">
        <v>22</v>
      </c>
      <c r="E166" s="8"/>
    </row>
    <row r="167" spans="1:8" s="7" customFormat="1" ht="150" x14ac:dyDescent="0.4">
      <c r="A167" s="8">
        <v>139</v>
      </c>
      <c r="B167" s="11" t="s">
        <v>192</v>
      </c>
      <c r="C167" s="34" t="s">
        <v>193</v>
      </c>
      <c r="D167" s="92"/>
      <c r="E167" s="8"/>
    </row>
    <row r="168" spans="1:8" s="7" customFormat="1" ht="60" x14ac:dyDescent="0.4">
      <c r="A168" s="8">
        <v>140</v>
      </c>
      <c r="B168" s="11" t="s">
        <v>194</v>
      </c>
      <c r="C168" s="34" t="s">
        <v>195</v>
      </c>
      <c r="D168" s="92"/>
      <c r="E168" s="8"/>
    </row>
    <row r="169" spans="1:8" s="7" customFormat="1" ht="45" x14ac:dyDescent="0.4">
      <c r="A169" s="8">
        <v>141</v>
      </c>
      <c r="B169" s="11" t="s">
        <v>196</v>
      </c>
      <c r="C169" s="34" t="s">
        <v>197</v>
      </c>
      <c r="D169" s="92"/>
      <c r="E169" s="8"/>
      <c r="G169" s="57"/>
      <c r="H169" s="57"/>
    </row>
    <row r="170" spans="1:8" s="7" customFormat="1" ht="30" x14ac:dyDescent="0.4">
      <c r="A170" s="8">
        <v>142</v>
      </c>
      <c r="B170" s="11" t="s">
        <v>198</v>
      </c>
      <c r="C170" s="34" t="s">
        <v>199</v>
      </c>
      <c r="D170" s="92"/>
      <c r="E170" s="8"/>
      <c r="G170" s="57"/>
      <c r="H170" s="57"/>
    </row>
    <row r="171" spans="1:8" s="7" customFormat="1" ht="30" x14ac:dyDescent="0.4">
      <c r="A171" s="8">
        <v>143</v>
      </c>
      <c r="B171" s="11" t="s">
        <v>200</v>
      </c>
      <c r="C171" s="34" t="s">
        <v>201</v>
      </c>
      <c r="D171" s="92"/>
      <c r="E171" s="8"/>
      <c r="G171" s="57"/>
      <c r="H171" s="57"/>
    </row>
    <row r="172" spans="1:8" s="7" customFormat="1" ht="60" customHeight="1" x14ac:dyDescent="0.4">
      <c r="A172" s="8">
        <v>144</v>
      </c>
      <c r="B172" s="11" t="s">
        <v>202</v>
      </c>
      <c r="C172" s="34" t="s">
        <v>203</v>
      </c>
      <c r="D172" s="92"/>
      <c r="E172" s="8"/>
      <c r="G172" s="57"/>
      <c r="H172" s="57"/>
    </row>
    <row r="173" spans="1:8" s="7" customFormat="1" ht="30" x14ac:dyDescent="0.4">
      <c r="A173" s="8">
        <v>145</v>
      </c>
      <c r="B173" s="11" t="s">
        <v>204</v>
      </c>
      <c r="C173" s="34" t="s">
        <v>205</v>
      </c>
      <c r="D173" s="92"/>
      <c r="E173" s="8"/>
      <c r="G173" s="57"/>
      <c r="H173" s="57"/>
    </row>
    <row r="174" spans="1:8" s="7" customFormat="1" ht="45" x14ac:dyDescent="0.4">
      <c r="A174" s="8">
        <v>146</v>
      </c>
      <c r="B174" s="11" t="s">
        <v>206</v>
      </c>
      <c r="C174" s="34" t="s">
        <v>207</v>
      </c>
      <c r="D174" s="92"/>
      <c r="E174" s="8"/>
      <c r="G174" s="57"/>
      <c r="H174" s="57"/>
    </row>
    <row r="175" spans="1:8" s="7" customFormat="1" ht="45" x14ac:dyDescent="0.4">
      <c r="A175" s="8">
        <v>147</v>
      </c>
      <c r="B175" s="11" t="s">
        <v>208</v>
      </c>
      <c r="C175" s="34" t="s">
        <v>209</v>
      </c>
      <c r="D175" s="92"/>
      <c r="E175" s="8"/>
      <c r="G175" s="57"/>
      <c r="H175" s="57"/>
    </row>
    <row r="176" spans="1:8" s="7" customFormat="1" ht="120" customHeight="1" x14ac:dyDescent="0.4">
      <c r="A176" s="8">
        <v>148</v>
      </c>
      <c r="B176" s="33" t="s">
        <v>210</v>
      </c>
      <c r="C176" s="10"/>
      <c r="D176" s="92"/>
      <c r="E176" s="8"/>
      <c r="G176" s="57"/>
      <c r="H176" s="57"/>
    </row>
    <row r="177" spans="1:8" s="7" customFormat="1" ht="120" customHeight="1" x14ac:dyDescent="0.4">
      <c r="A177" s="8">
        <v>149</v>
      </c>
      <c r="B177" s="55" t="s">
        <v>211</v>
      </c>
      <c r="C177" s="56"/>
      <c r="D177" s="92"/>
      <c r="E177" s="8"/>
      <c r="G177" s="57"/>
      <c r="H177" s="57"/>
    </row>
    <row r="178" spans="1:8" s="7" customFormat="1" x14ac:dyDescent="0.4">
      <c r="A178" s="8"/>
      <c r="B178" s="18"/>
      <c r="C178" s="8"/>
      <c r="D178" s="8"/>
      <c r="E178" s="8"/>
      <c r="G178" s="57"/>
      <c r="H178" s="57"/>
    </row>
    <row r="179" spans="1:8" s="7" customFormat="1" ht="18.5" x14ac:dyDescent="0.4">
      <c r="A179" s="12">
        <v>151</v>
      </c>
      <c r="B179" s="45" t="s">
        <v>212</v>
      </c>
      <c r="C179" s="12"/>
      <c r="D179" s="12"/>
      <c r="E179" s="8"/>
      <c r="G179" s="57"/>
      <c r="H179" s="57"/>
    </row>
    <row r="180" spans="1:8" s="7" customFormat="1" x14ac:dyDescent="0.4">
      <c r="A180" s="12">
        <v>152</v>
      </c>
      <c r="B180" s="16" t="s">
        <v>12</v>
      </c>
      <c r="D180" s="92"/>
      <c r="E180" s="8"/>
      <c r="G180" s="57"/>
      <c r="H180" s="57"/>
    </row>
    <row r="181" spans="1:8" s="7" customFormat="1" x14ac:dyDescent="0.4">
      <c r="A181" s="12">
        <v>153</v>
      </c>
      <c r="B181" s="16" t="s">
        <v>13</v>
      </c>
      <c r="D181" s="92"/>
      <c r="E181" s="8"/>
      <c r="G181" s="57"/>
      <c r="H181" s="57"/>
    </row>
    <row r="182" spans="1:8" s="7" customFormat="1" x14ac:dyDescent="0.4">
      <c r="A182" s="12">
        <v>154</v>
      </c>
      <c r="B182" s="16" t="s">
        <v>14</v>
      </c>
      <c r="D182" s="128"/>
      <c r="E182" s="8"/>
      <c r="G182" s="57"/>
      <c r="H182" s="57"/>
    </row>
    <row r="183" spans="1:8" s="7" customFormat="1" x14ac:dyDescent="0.4">
      <c r="A183" s="12">
        <v>155</v>
      </c>
      <c r="B183" s="16" t="s">
        <v>15</v>
      </c>
      <c r="D183" s="92"/>
      <c r="E183" s="8"/>
      <c r="G183" s="57"/>
      <c r="H183" s="57"/>
    </row>
    <row r="184" spans="1:8" s="7" customFormat="1" x14ac:dyDescent="0.4">
      <c r="A184" s="12"/>
      <c r="B184" s="14"/>
      <c r="C184" s="12"/>
      <c r="D184" s="12"/>
      <c r="E184" s="8"/>
    </row>
    <row r="185" spans="1:8" s="7" customFormat="1" x14ac:dyDescent="0.4">
      <c r="A185" s="12"/>
      <c r="B185" s="41" t="s">
        <v>16</v>
      </c>
      <c r="C185" s="42" t="s">
        <v>213</v>
      </c>
      <c r="D185" s="43"/>
      <c r="E185" s="8"/>
    </row>
    <row r="186" spans="1:8" s="7" customFormat="1" x14ac:dyDescent="0.4">
      <c r="A186" s="12"/>
      <c r="B186" s="26" t="s">
        <v>18</v>
      </c>
      <c r="C186" s="39" t="s">
        <v>214</v>
      </c>
      <c r="D186" s="40"/>
      <c r="E186" s="8"/>
    </row>
    <row r="187" spans="1:8" s="7" customFormat="1" ht="28" x14ac:dyDescent="0.4">
      <c r="A187" s="12"/>
      <c r="B187" s="27" t="s">
        <v>20</v>
      </c>
      <c r="C187" s="28" t="s">
        <v>21</v>
      </c>
      <c r="D187" s="29" t="s">
        <v>22</v>
      </c>
      <c r="E187" s="8"/>
    </row>
    <row r="188" spans="1:8" s="7" customFormat="1" ht="45" x14ac:dyDescent="0.4">
      <c r="A188" s="12">
        <v>156</v>
      </c>
      <c r="B188" s="50" t="s">
        <v>215</v>
      </c>
      <c r="C188" s="51" t="s">
        <v>216</v>
      </c>
      <c r="D188" s="92"/>
      <c r="E188" s="8"/>
      <c r="G188" s="57"/>
      <c r="H188" s="57"/>
    </row>
    <row r="189" spans="1:8" s="7" customFormat="1" ht="45" x14ac:dyDescent="0.4">
      <c r="A189" s="12">
        <v>157</v>
      </c>
      <c r="B189" s="50" t="s">
        <v>217</v>
      </c>
      <c r="C189" s="51" t="s">
        <v>218</v>
      </c>
      <c r="D189" s="92"/>
      <c r="E189" s="8"/>
      <c r="G189" s="57"/>
      <c r="H189" s="57"/>
    </row>
    <row r="190" spans="1:8" s="7" customFormat="1" ht="45" x14ac:dyDescent="0.4">
      <c r="A190" s="12">
        <v>158</v>
      </c>
      <c r="B190" s="50" t="s">
        <v>219</v>
      </c>
      <c r="C190" s="51" t="s">
        <v>220</v>
      </c>
      <c r="D190" s="92"/>
      <c r="E190" s="8"/>
      <c r="G190" s="57"/>
      <c r="H190" s="57"/>
    </row>
    <row r="191" spans="1:8" s="7" customFormat="1" ht="45" x14ac:dyDescent="0.4">
      <c r="A191" s="12">
        <v>159</v>
      </c>
      <c r="B191" s="50" t="s">
        <v>221</v>
      </c>
      <c r="C191" s="51" t="s">
        <v>222</v>
      </c>
      <c r="D191" s="92"/>
      <c r="E191" s="8"/>
      <c r="G191" s="57"/>
      <c r="H191" s="57"/>
    </row>
    <row r="192" spans="1:8" s="7" customFormat="1" ht="30" x14ac:dyDescent="0.4">
      <c r="A192" s="12">
        <v>160</v>
      </c>
      <c r="B192" s="50" t="s">
        <v>223</v>
      </c>
      <c r="C192" s="51" t="s">
        <v>224</v>
      </c>
      <c r="D192" s="92"/>
      <c r="E192" s="8"/>
      <c r="G192" s="57"/>
      <c r="H192" s="57"/>
    </row>
    <row r="193" spans="1:8" s="7" customFormat="1" ht="45" x14ac:dyDescent="0.4">
      <c r="A193" s="12">
        <v>161</v>
      </c>
      <c r="B193" s="50" t="s">
        <v>225</v>
      </c>
      <c r="C193" s="51" t="s">
        <v>226</v>
      </c>
      <c r="D193" s="92"/>
      <c r="E193" s="8"/>
      <c r="G193" s="57"/>
      <c r="H193" s="57"/>
    </row>
    <row r="194" spans="1:8" s="7" customFormat="1" ht="120" customHeight="1" x14ac:dyDescent="0.4">
      <c r="A194" s="12">
        <v>162</v>
      </c>
      <c r="B194" s="54" t="s">
        <v>227</v>
      </c>
      <c r="C194" s="52"/>
      <c r="D194" s="92"/>
      <c r="E194" s="8"/>
      <c r="G194" s="57"/>
      <c r="H194" s="57"/>
    </row>
    <row r="195" spans="1:8" s="7" customFormat="1" x14ac:dyDescent="0.4">
      <c r="A195" s="12"/>
      <c r="B195" s="41" t="s">
        <v>16</v>
      </c>
      <c r="C195" s="42" t="s">
        <v>228</v>
      </c>
      <c r="D195" s="43"/>
      <c r="E195" s="8"/>
      <c r="G195" s="57"/>
      <c r="H195" s="57"/>
    </row>
    <row r="196" spans="1:8" s="7" customFormat="1" x14ac:dyDescent="0.4">
      <c r="A196" s="12"/>
      <c r="B196" s="26" t="s">
        <v>18</v>
      </c>
      <c r="C196" s="39" t="s">
        <v>229</v>
      </c>
      <c r="D196" s="40"/>
      <c r="E196" s="8"/>
      <c r="G196" s="57"/>
      <c r="H196" s="57"/>
    </row>
    <row r="197" spans="1:8" s="7" customFormat="1" ht="28" x14ac:dyDescent="0.4">
      <c r="A197" s="12"/>
      <c r="B197" s="27" t="s">
        <v>20</v>
      </c>
      <c r="C197" s="28" t="s">
        <v>21</v>
      </c>
      <c r="D197" s="29" t="s">
        <v>22</v>
      </c>
      <c r="E197" s="8"/>
      <c r="G197" s="57"/>
      <c r="H197" s="57"/>
    </row>
    <row r="198" spans="1:8" s="7" customFormat="1" ht="45" x14ac:dyDescent="0.4">
      <c r="A198" s="12">
        <v>163</v>
      </c>
      <c r="B198" s="50" t="s">
        <v>230</v>
      </c>
      <c r="C198" s="51" t="s">
        <v>231</v>
      </c>
      <c r="D198" s="92"/>
      <c r="E198" s="8"/>
      <c r="G198" s="57"/>
      <c r="H198" s="57"/>
    </row>
    <row r="199" spans="1:8" s="7" customFormat="1" ht="30" x14ac:dyDescent="0.4">
      <c r="A199" s="12">
        <v>164</v>
      </c>
      <c r="B199" s="50" t="s">
        <v>232</v>
      </c>
      <c r="C199" s="51" t="s">
        <v>233</v>
      </c>
      <c r="D199" s="92"/>
      <c r="E199" s="8"/>
    </row>
    <row r="200" spans="1:8" s="7" customFormat="1" ht="30" x14ac:dyDescent="0.4">
      <c r="A200" s="12">
        <v>165</v>
      </c>
      <c r="B200" s="50" t="s">
        <v>234</v>
      </c>
      <c r="C200" s="51" t="s">
        <v>235</v>
      </c>
      <c r="D200" s="92"/>
      <c r="E200" s="8"/>
    </row>
    <row r="201" spans="1:8" s="7" customFormat="1" ht="120" customHeight="1" x14ac:dyDescent="0.4">
      <c r="A201" s="12">
        <v>166</v>
      </c>
      <c r="B201" s="54" t="s">
        <v>236</v>
      </c>
      <c r="C201" s="52"/>
      <c r="D201" s="92"/>
      <c r="E201" s="8"/>
    </row>
    <row r="202" spans="1:8" s="7" customFormat="1" x14ac:dyDescent="0.4">
      <c r="A202" s="12"/>
      <c r="B202" s="41" t="s">
        <v>16</v>
      </c>
      <c r="C202" s="42" t="s">
        <v>237</v>
      </c>
      <c r="D202" s="43"/>
      <c r="E202" s="8"/>
    </row>
    <row r="203" spans="1:8" s="7" customFormat="1" x14ac:dyDescent="0.4">
      <c r="A203" s="12"/>
      <c r="B203" s="26" t="s">
        <v>18</v>
      </c>
      <c r="C203" s="39" t="s">
        <v>238</v>
      </c>
      <c r="D203" s="40"/>
      <c r="E203" s="8"/>
    </row>
    <row r="204" spans="1:8" s="7" customFormat="1" ht="28" x14ac:dyDescent="0.4">
      <c r="A204" s="12"/>
      <c r="B204" s="47" t="s">
        <v>20</v>
      </c>
      <c r="C204" s="48" t="s">
        <v>21</v>
      </c>
      <c r="D204" s="49" t="s">
        <v>22</v>
      </c>
      <c r="E204" s="8"/>
    </row>
    <row r="205" spans="1:8" s="7" customFormat="1" ht="45" x14ac:dyDescent="0.4">
      <c r="A205" s="12">
        <v>167</v>
      </c>
      <c r="B205" s="50" t="s">
        <v>239</v>
      </c>
      <c r="C205" s="51" t="s">
        <v>240</v>
      </c>
      <c r="D205" s="92"/>
      <c r="E205" s="8"/>
      <c r="G205" s="151"/>
      <c r="H205" s="57"/>
    </row>
    <row r="206" spans="1:8" s="7" customFormat="1" ht="120" customHeight="1" x14ac:dyDescent="0.4">
      <c r="A206" s="12">
        <v>168</v>
      </c>
      <c r="B206" s="54" t="s">
        <v>241</v>
      </c>
      <c r="C206" s="52"/>
      <c r="D206" s="92"/>
      <c r="E206" s="8"/>
      <c r="G206" s="57"/>
      <c r="H206" s="57"/>
    </row>
    <row r="207" spans="1:8" s="7" customFormat="1" x14ac:dyDescent="0.4">
      <c r="A207" s="12"/>
      <c r="B207" s="41" t="s">
        <v>16</v>
      </c>
      <c r="C207" s="42" t="s">
        <v>242</v>
      </c>
      <c r="D207" s="43"/>
      <c r="E207" s="8"/>
      <c r="G207" s="57"/>
      <c r="H207" s="57"/>
    </row>
    <row r="208" spans="1:8" s="7" customFormat="1" x14ac:dyDescent="0.4">
      <c r="A208" s="12"/>
      <c r="B208" s="26" t="s">
        <v>18</v>
      </c>
      <c r="C208" s="39" t="s">
        <v>243</v>
      </c>
      <c r="D208" s="40"/>
      <c r="E208" s="8"/>
      <c r="G208" s="57"/>
      <c r="H208" s="57"/>
    </row>
    <row r="209" spans="1:8" s="7" customFormat="1" ht="28" x14ac:dyDescent="0.4">
      <c r="A209" s="12"/>
      <c r="B209" s="27" t="s">
        <v>20</v>
      </c>
      <c r="C209" s="28" t="s">
        <v>21</v>
      </c>
      <c r="D209" s="29" t="s">
        <v>22</v>
      </c>
      <c r="E209" s="8"/>
      <c r="G209" s="57"/>
      <c r="H209" s="57"/>
    </row>
    <row r="210" spans="1:8" s="7" customFormat="1" ht="45" x14ac:dyDescent="0.4">
      <c r="A210" s="12">
        <v>169</v>
      </c>
      <c r="B210" s="50" t="s">
        <v>244</v>
      </c>
      <c r="C210" s="51" t="s">
        <v>245</v>
      </c>
      <c r="D210" s="92"/>
      <c r="E210" s="8"/>
      <c r="G210" s="57"/>
      <c r="H210" s="57"/>
    </row>
    <row r="211" spans="1:8" s="7" customFormat="1" ht="30" x14ac:dyDescent="0.4">
      <c r="A211" s="12">
        <v>170</v>
      </c>
      <c r="B211" s="50" t="s">
        <v>246</v>
      </c>
      <c r="C211" s="51" t="s">
        <v>1755</v>
      </c>
      <c r="D211" s="92"/>
      <c r="E211" s="8"/>
      <c r="G211" s="57"/>
      <c r="H211" s="57"/>
    </row>
    <row r="212" spans="1:8" s="7" customFormat="1" ht="45" x14ac:dyDescent="0.4">
      <c r="A212" s="12">
        <v>171</v>
      </c>
      <c r="B212" s="50" t="s">
        <v>247</v>
      </c>
      <c r="C212" s="51" t="s">
        <v>248</v>
      </c>
      <c r="D212" s="92"/>
      <c r="E212" s="8"/>
      <c r="G212" s="57"/>
      <c r="H212" s="57"/>
    </row>
    <row r="213" spans="1:8" s="7" customFormat="1" ht="120" customHeight="1" x14ac:dyDescent="0.4">
      <c r="A213" s="12">
        <v>172</v>
      </c>
      <c r="B213" s="54" t="s">
        <v>249</v>
      </c>
      <c r="C213" s="52"/>
      <c r="D213" s="92"/>
      <c r="E213" s="8"/>
      <c r="G213" s="57"/>
      <c r="H213" s="57"/>
    </row>
    <row r="214" spans="1:8" s="7" customFormat="1" x14ac:dyDescent="0.4">
      <c r="A214" s="12"/>
      <c r="B214" s="41" t="s">
        <v>16</v>
      </c>
      <c r="C214" s="42" t="s">
        <v>250</v>
      </c>
      <c r="D214" s="43"/>
      <c r="E214" s="8"/>
    </row>
    <row r="215" spans="1:8" s="7" customFormat="1" x14ac:dyDescent="0.4">
      <c r="A215" s="12"/>
      <c r="B215" s="26" t="s">
        <v>18</v>
      </c>
      <c r="C215" s="39" t="s">
        <v>251</v>
      </c>
      <c r="D215" s="40"/>
      <c r="E215" s="8"/>
    </row>
    <row r="216" spans="1:8" s="7" customFormat="1" ht="28" x14ac:dyDescent="0.4">
      <c r="A216" s="12"/>
      <c r="B216" s="27" t="s">
        <v>20</v>
      </c>
      <c r="C216" s="28" t="s">
        <v>21</v>
      </c>
      <c r="D216" s="29" t="s">
        <v>22</v>
      </c>
      <c r="E216" s="8"/>
    </row>
    <row r="217" spans="1:8" s="7" customFormat="1" ht="30" x14ac:dyDescent="0.4">
      <c r="A217" s="12">
        <v>173</v>
      </c>
      <c r="B217" s="50" t="s">
        <v>252</v>
      </c>
      <c r="C217" s="51" t="s">
        <v>253</v>
      </c>
      <c r="D217" s="92"/>
      <c r="E217" s="8"/>
    </row>
    <row r="218" spans="1:8" s="7" customFormat="1" ht="30" x14ac:dyDescent="0.4">
      <c r="A218" s="12">
        <v>174</v>
      </c>
      <c r="B218" s="50" t="s">
        <v>254</v>
      </c>
      <c r="C218" s="51" t="s">
        <v>255</v>
      </c>
      <c r="D218" s="92"/>
      <c r="E218" s="8"/>
    </row>
    <row r="219" spans="1:8" s="7" customFormat="1" ht="120" customHeight="1" x14ac:dyDescent="0.4">
      <c r="A219" s="12">
        <v>175</v>
      </c>
      <c r="B219" s="54" t="s">
        <v>256</v>
      </c>
      <c r="C219" s="52"/>
      <c r="D219" s="92"/>
      <c r="E219" s="8"/>
    </row>
    <row r="220" spans="1:8" s="7" customFormat="1" x14ac:dyDescent="0.4">
      <c r="A220" s="12"/>
      <c r="B220" s="41" t="s">
        <v>16</v>
      </c>
      <c r="C220" s="42" t="s">
        <v>257</v>
      </c>
      <c r="D220" s="43"/>
      <c r="E220" s="8"/>
    </row>
    <row r="221" spans="1:8" s="7" customFormat="1" x14ac:dyDescent="0.4">
      <c r="A221" s="12"/>
      <c r="B221" s="26" t="s">
        <v>18</v>
      </c>
      <c r="C221" s="39" t="s">
        <v>258</v>
      </c>
      <c r="D221" s="40"/>
      <c r="E221" s="8"/>
    </row>
    <row r="222" spans="1:8" s="7" customFormat="1" ht="28" x14ac:dyDescent="0.4">
      <c r="A222" s="12"/>
      <c r="B222" s="27" t="s">
        <v>20</v>
      </c>
      <c r="C222" s="28" t="s">
        <v>21</v>
      </c>
      <c r="D222" s="29" t="s">
        <v>22</v>
      </c>
      <c r="E222" s="8"/>
    </row>
    <row r="223" spans="1:8" s="7" customFormat="1" ht="30" x14ac:dyDescent="0.4">
      <c r="A223" s="12">
        <v>176</v>
      </c>
      <c r="B223" s="50" t="s">
        <v>259</v>
      </c>
      <c r="C223" s="51" t="s">
        <v>260</v>
      </c>
      <c r="D223" s="92"/>
      <c r="E223" s="8"/>
      <c r="G223" s="57"/>
      <c r="H223" s="57"/>
    </row>
    <row r="224" spans="1:8" s="7" customFormat="1" x14ac:dyDescent="0.4">
      <c r="A224" s="12">
        <v>177</v>
      </c>
      <c r="B224" s="50" t="s">
        <v>261</v>
      </c>
      <c r="C224" s="51" t="s">
        <v>262</v>
      </c>
      <c r="D224" s="92"/>
      <c r="E224" s="8"/>
      <c r="G224" s="57"/>
      <c r="H224" s="57"/>
    </row>
    <row r="225" spans="1:8" s="7" customFormat="1" ht="30" x14ac:dyDescent="0.4">
      <c r="A225" s="12">
        <v>178</v>
      </c>
      <c r="B225" s="50" t="s">
        <v>263</v>
      </c>
      <c r="C225" s="51" t="s">
        <v>264</v>
      </c>
      <c r="D225" s="92"/>
      <c r="E225" s="8"/>
      <c r="G225" s="57"/>
      <c r="H225" s="57"/>
    </row>
    <row r="226" spans="1:8" s="7" customFormat="1" ht="30" x14ac:dyDescent="0.4">
      <c r="A226" s="12">
        <v>179</v>
      </c>
      <c r="B226" s="50" t="s">
        <v>265</v>
      </c>
      <c r="C226" s="51" t="s">
        <v>266</v>
      </c>
      <c r="D226" s="92"/>
      <c r="E226" s="8"/>
      <c r="G226" s="57"/>
      <c r="H226" s="57"/>
    </row>
    <row r="227" spans="1:8" s="7" customFormat="1" ht="45" x14ac:dyDescent="0.4">
      <c r="A227" s="12">
        <v>180</v>
      </c>
      <c r="B227" s="50" t="s">
        <v>267</v>
      </c>
      <c r="C227" s="51" t="s">
        <v>268</v>
      </c>
      <c r="D227" s="92"/>
      <c r="E227" s="8"/>
      <c r="G227" s="57"/>
      <c r="H227" s="57"/>
    </row>
    <row r="228" spans="1:8" s="7" customFormat="1" ht="120" customHeight="1" x14ac:dyDescent="0.4">
      <c r="A228" s="12">
        <v>181</v>
      </c>
      <c r="B228" s="54" t="s">
        <v>269</v>
      </c>
      <c r="C228" s="53"/>
      <c r="D228" s="92"/>
      <c r="E228" s="8"/>
      <c r="G228" s="57"/>
      <c r="H228" s="57"/>
    </row>
    <row r="229" spans="1:8" s="7" customFormat="1" x14ac:dyDescent="0.4">
      <c r="A229" s="12"/>
      <c r="B229" s="41" t="s">
        <v>16</v>
      </c>
      <c r="C229" s="42" t="s">
        <v>270</v>
      </c>
      <c r="D229" s="43"/>
      <c r="E229" s="8"/>
    </row>
    <row r="230" spans="1:8" s="7" customFormat="1" x14ac:dyDescent="0.4">
      <c r="A230" s="12"/>
      <c r="B230" s="26" t="s">
        <v>18</v>
      </c>
      <c r="C230" s="39" t="s">
        <v>271</v>
      </c>
      <c r="D230" s="40"/>
      <c r="E230" s="8"/>
    </row>
    <row r="231" spans="1:8" s="7" customFormat="1" ht="28" x14ac:dyDescent="0.4">
      <c r="A231" s="12"/>
      <c r="B231" s="27" t="s">
        <v>20</v>
      </c>
      <c r="C231" s="28" t="s">
        <v>21</v>
      </c>
      <c r="D231" s="29" t="s">
        <v>22</v>
      </c>
      <c r="E231" s="8"/>
    </row>
    <row r="232" spans="1:8" s="7" customFormat="1" ht="30" x14ac:dyDescent="0.4">
      <c r="A232" s="12">
        <v>182</v>
      </c>
      <c r="B232" s="50" t="s">
        <v>272</v>
      </c>
      <c r="C232" s="51" t="s">
        <v>273</v>
      </c>
      <c r="D232" s="92"/>
      <c r="E232" s="8"/>
      <c r="G232" s="57"/>
      <c r="H232" s="57"/>
    </row>
    <row r="233" spans="1:8" s="7" customFormat="1" ht="30" x14ac:dyDescent="0.4">
      <c r="A233" s="12">
        <v>183</v>
      </c>
      <c r="B233" s="50" t="s">
        <v>274</v>
      </c>
      <c r="C233" s="51" t="s">
        <v>275</v>
      </c>
      <c r="D233" s="92"/>
      <c r="E233" s="8"/>
      <c r="G233" s="57"/>
      <c r="H233" s="57"/>
    </row>
    <row r="234" spans="1:8" s="7" customFormat="1" ht="30" x14ac:dyDescent="0.4">
      <c r="A234" s="12">
        <v>184</v>
      </c>
      <c r="B234" s="50" t="s">
        <v>276</v>
      </c>
      <c r="C234" s="51" t="s">
        <v>277</v>
      </c>
      <c r="D234" s="92"/>
      <c r="E234" s="8"/>
      <c r="G234" s="57"/>
      <c r="H234" s="57"/>
    </row>
    <row r="235" spans="1:8" s="7" customFormat="1" ht="30" x14ac:dyDescent="0.4">
      <c r="A235" s="12">
        <v>185</v>
      </c>
      <c r="B235" s="50" t="s">
        <v>278</v>
      </c>
      <c r="C235" s="51" t="s">
        <v>279</v>
      </c>
      <c r="D235" s="92"/>
      <c r="E235" s="8"/>
      <c r="G235" s="57"/>
      <c r="H235" s="57"/>
    </row>
    <row r="236" spans="1:8" s="7" customFormat="1" ht="120" customHeight="1" x14ac:dyDescent="0.4">
      <c r="A236" s="12">
        <v>186</v>
      </c>
      <c r="B236" s="54" t="s">
        <v>280</v>
      </c>
      <c r="C236" s="53"/>
      <c r="D236" s="92"/>
      <c r="E236" s="8"/>
      <c r="G236" s="57"/>
      <c r="H236" s="57"/>
    </row>
    <row r="237" spans="1:8" s="7" customFormat="1" x14ac:dyDescent="0.4">
      <c r="A237" s="12"/>
      <c r="B237" s="41" t="s">
        <v>16</v>
      </c>
      <c r="C237" s="42" t="s">
        <v>281</v>
      </c>
      <c r="D237" s="43"/>
      <c r="E237" s="8"/>
    </row>
    <row r="238" spans="1:8" s="7" customFormat="1" x14ac:dyDescent="0.4">
      <c r="A238" s="12"/>
      <c r="B238" s="26" t="s">
        <v>18</v>
      </c>
      <c r="C238" s="39" t="s">
        <v>282</v>
      </c>
      <c r="D238" s="40"/>
      <c r="E238" s="8"/>
    </row>
    <row r="239" spans="1:8" s="7" customFormat="1" ht="28" x14ac:dyDescent="0.4">
      <c r="A239" s="12"/>
      <c r="B239" s="27" t="s">
        <v>20</v>
      </c>
      <c r="C239" s="28" t="s">
        <v>21</v>
      </c>
      <c r="D239" s="29" t="s">
        <v>22</v>
      </c>
      <c r="E239" s="8"/>
    </row>
    <row r="240" spans="1:8" s="7" customFormat="1" ht="30" x14ac:dyDescent="0.4">
      <c r="A240" s="12">
        <v>187</v>
      </c>
      <c r="B240" s="50" t="s">
        <v>283</v>
      </c>
      <c r="C240" s="51" t="s">
        <v>284</v>
      </c>
      <c r="D240" s="92"/>
      <c r="E240" s="8"/>
      <c r="G240" s="57"/>
      <c r="H240" s="57"/>
    </row>
    <row r="241" spans="1:8" s="7" customFormat="1" ht="30" x14ac:dyDescent="0.4">
      <c r="A241" s="12">
        <v>188</v>
      </c>
      <c r="B241" s="50" t="s">
        <v>285</v>
      </c>
      <c r="C241" s="51" t="s">
        <v>286</v>
      </c>
      <c r="D241" s="92"/>
      <c r="E241" s="8"/>
      <c r="G241" s="57"/>
      <c r="H241" s="57"/>
    </row>
    <row r="242" spans="1:8" s="7" customFormat="1" ht="30" x14ac:dyDescent="0.4">
      <c r="A242" s="12">
        <v>189</v>
      </c>
      <c r="B242" s="50" t="s">
        <v>287</v>
      </c>
      <c r="C242" s="51" t="s">
        <v>288</v>
      </c>
      <c r="D242" s="92"/>
      <c r="E242" s="8"/>
      <c r="G242" s="57"/>
      <c r="H242" s="57"/>
    </row>
    <row r="243" spans="1:8" s="7" customFormat="1" ht="30" x14ac:dyDescent="0.4">
      <c r="A243" s="12">
        <v>190</v>
      </c>
      <c r="B243" s="50" t="s">
        <v>289</v>
      </c>
      <c r="C243" s="51" t="s">
        <v>290</v>
      </c>
      <c r="D243" s="92"/>
      <c r="E243" s="8"/>
      <c r="G243" s="57"/>
      <c r="H243" s="57"/>
    </row>
    <row r="244" spans="1:8" s="7" customFormat="1" ht="30" x14ac:dyDescent="0.4">
      <c r="A244" s="12">
        <v>191</v>
      </c>
      <c r="B244" s="50" t="s">
        <v>291</v>
      </c>
      <c r="C244" s="51" t="s">
        <v>292</v>
      </c>
      <c r="D244" s="92"/>
      <c r="E244" s="8"/>
      <c r="G244" s="57"/>
      <c r="H244" s="57"/>
    </row>
    <row r="245" spans="1:8" s="7" customFormat="1" ht="120" customHeight="1" x14ac:dyDescent="0.4">
      <c r="A245" s="12">
        <v>192</v>
      </c>
      <c r="B245" s="54" t="s">
        <v>293</v>
      </c>
      <c r="C245" s="53"/>
      <c r="D245" s="92"/>
      <c r="E245" s="8"/>
      <c r="G245" s="57"/>
      <c r="H245" s="57"/>
    </row>
    <row r="246" spans="1:8" s="7" customFormat="1" ht="120" customHeight="1" x14ac:dyDescent="0.4">
      <c r="A246" s="12">
        <v>193</v>
      </c>
      <c r="B246" s="55" t="s">
        <v>294</v>
      </c>
      <c r="C246" s="56"/>
      <c r="D246" s="92"/>
      <c r="E246" s="8"/>
      <c r="G246" s="57"/>
      <c r="H246" s="57"/>
    </row>
    <row r="247" spans="1:8" s="7" customFormat="1" x14ac:dyDescent="0.4">
      <c r="A247" s="12"/>
      <c r="B247" s="14"/>
      <c r="C247" s="13"/>
      <c r="D247" s="13"/>
      <c r="E247" s="8"/>
      <c r="G247" s="57"/>
      <c r="H247" s="57"/>
    </row>
    <row r="248" spans="1:8" s="7" customFormat="1" ht="18.5" x14ac:dyDescent="0.4">
      <c r="A248" s="8">
        <v>195</v>
      </c>
      <c r="B248" s="46" t="s">
        <v>295</v>
      </c>
      <c r="C248" s="8"/>
      <c r="D248" s="8"/>
      <c r="E248" s="8"/>
      <c r="G248" s="57"/>
      <c r="H248" s="57"/>
    </row>
    <row r="249" spans="1:8" s="7" customFormat="1" x14ac:dyDescent="0.4">
      <c r="A249" s="8">
        <v>196</v>
      </c>
      <c r="B249" s="16" t="s">
        <v>12</v>
      </c>
      <c r="D249" s="92"/>
      <c r="E249" s="8"/>
      <c r="G249" s="57"/>
      <c r="H249" s="57"/>
    </row>
    <row r="250" spans="1:8" s="7" customFormat="1" x14ac:dyDescent="0.4">
      <c r="A250" s="8">
        <v>197</v>
      </c>
      <c r="B250" s="16" t="s">
        <v>13</v>
      </c>
      <c r="D250" s="92"/>
      <c r="E250" s="8"/>
      <c r="G250" s="57"/>
      <c r="H250" s="57"/>
    </row>
    <row r="251" spans="1:8" s="7" customFormat="1" x14ac:dyDescent="0.4">
      <c r="A251" s="8">
        <v>198</v>
      </c>
      <c r="B251" s="16" t="s">
        <v>14</v>
      </c>
      <c r="D251" s="128"/>
      <c r="E251" s="8"/>
      <c r="G251" s="57"/>
      <c r="H251" s="57"/>
    </row>
    <row r="252" spans="1:8" s="7" customFormat="1" x14ac:dyDescent="0.4">
      <c r="A252" s="8">
        <v>199</v>
      </c>
      <c r="B252" s="16" t="s">
        <v>15</v>
      </c>
      <c r="D252" s="92"/>
      <c r="E252" s="8"/>
      <c r="G252" s="57"/>
      <c r="H252" s="57"/>
    </row>
    <row r="253" spans="1:8" s="7" customFormat="1" x14ac:dyDescent="0.4">
      <c r="A253" s="8"/>
      <c r="B253" s="18"/>
      <c r="C253" s="8"/>
      <c r="D253" s="8"/>
      <c r="E253" s="8"/>
      <c r="G253" s="57"/>
      <c r="H253" s="57"/>
    </row>
    <row r="254" spans="1:8" s="7" customFormat="1" x14ac:dyDescent="0.4">
      <c r="A254" s="8"/>
      <c r="B254" s="20" t="s">
        <v>16</v>
      </c>
      <c r="C254" s="24" t="s">
        <v>296</v>
      </c>
      <c r="D254" s="21"/>
      <c r="E254" s="8"/>
      <c r="G254" s="57"/>
      <c r="H254" s="57"/>
    </row>
    <row r="255" spans="1:8" s="7" customFormat="1" x14ac:dyDescent="0.4">
      <c r="A255" s="8"/>
      <c r="B255" s="22" t="s">
        <v>18</v>
      </c>
      <c r="C255" s="25" t="s">
        <v>297</v>
      </c>
      <c r="D255" s="23"/>
      <c r="E255" s="8"/>
      <c r="G255" s="57"/>
      <c r="H255" s="57"/>
    </row>
    <row r="256" spans="1:8" s="7" customFormat="1" ht="28" x14ac:dyDescent="0.4">
      <c r="A256" s="8"/>
      <c r="B256" s="30" t="s">
        <v>20</v>
      </c>
      <c r="C256" s="31" t="s">
        <v>21</v>
      </c>
      <c r="D256" s="32" t="s">
        <v>22</v>
      </c>
      <c r="E256" s="8"/>
      <c r="G256" s="57"/>
      <c r="H256" s="57"/>
    </row>
    <row r="257" spans="1:8" s="7" customFormat="1" ht="30" x14ac:dyDescent="0.4">
      <c r="A257" s="8">
        <v>200</v>
      </c>
      <c r="B257" s="11" t="s">
        <v>298</v>
      </c>
      <c r="C257" s="34" t="s">
        <v>299</v>
      </c>
      <c r="D257" s="92"/>
      <c r="E257" s="8"/>
      <c r="G257" s="57"/>
      <c r="H257" s="57"/>
    </row>
    <row r="258" spans="1:8" s="7" customFormat="1" ht="30" x14ac:dyDescent="0.4">
      <c r="A258" s="8">
        <v>201</v>
      </c>
      <c r="B258" s="11" t="s">
        <v>300</v>
      </c>
      <c r="C258" s="34" t="s">
        <v>301</v>
      </c>
      <c r="D258" s="92"/>
      <c r="E258" s="8"/>
      <c r="G258" s="57"/>
      <c r="H258" s="57"/>
    </row>
    <row r="259" spans="1:8" s="7" customFormat="1" ht="30" x14ac:dyDescent="0.4">
      <c r="A259" s="8">
        <v>202</v>
      </c>
      <c r="B259" s="11" t="s">
        <v>302</v>
      </c>
      <c r="C259" s="34" t="s">
        <v>303</v>
      </c>
      <c r="D259" s="92"/>
      <c r="E259" s="8"/>
      <c r="G259" s="57"/>
      <c r="H259" s="57"/>
    </row>
    <row r="260" spans="1:8" s="7" customFormat="1" ht="30" x14ac:dyDescent="0.4">
      <c r="A260" s="8">
        <v>203</v>
      </c>
      <c r="B260" s="11" t="s">
        <v>304</v>
      </c>
      <c r="C260" s="34" t="s">
        <v>305</v>
      </c>
      <c r="D260" s="92"/>
      <c r="E260" s="8"/>
      <c r="G260" s="57"/>
      <c r="H260" s="57"/>
    </row>
    <row r="261" spans="1:8" s="7" customFormat="1" ht="120" customHeight="1" x14ac:dyDescent="0.4">
      <c r="A261" s="8">
        <v>204</v>
      </c>
      <c r="B261" s="33" t="s">
        <v>306</v>
      </c>
      <c r="C261" s="10"/>
      <c r="D261" s="92"/>
      <c r="E261" s="8"/>
      <c r="G261" s="57"/>
      <c r="H261" s="57"/>
    </row>
    <row r="262" spans="1:8" s="7" customFormat="1" ht="120" customHeight="1" x14ac:dyDescent="0.4">
      <c r="A262" s="8">
        <v>205</v>
      </c>
      <c r="B262" s="55" t="s">
        <v>307</v>
      </c>
      <c r="C262" s="56"/>
      <c r="D262" s="92"/>
      <c r="E262" s="8"/>
      <c r="G262" s="57"/>
      <c r="H262" s="57"/>
    </row>
    <row r="263" spans="1:8" s="7" customFormat="1" x14ac:dyDescent="0.4">
      <c r="A263" s="8"/>
      <c r="B263" s="18"/>
      <c r="C263" s="8"/>
      <c r="D263" s="8"/>
      <c r="E263" s="8"/>
      <c r="G263" s="57"/>
      <c r="H263" s="57"/>
    </row>
    <row r="264" spans="1:8" s="7" customFormat="1" x14ac:dyDescent="0.4">
      <c r="A264" s="8"/>
      <c r="B264" s="18"/>
      <c r="C264" s="8"/>
      <c r="D264" s="8"/>
      <c r="E264" s="8"/>
      <c r="G264" s="57"/>
      <c r="H264" s="57"/>
    </row>
    <row r="265" spans="1:8" s="7" customFormat="1" x14ac:dyDescent="0.4">
      <c r="A265" s="8"/>
      <c r="B265" s="18"/>
      <c r="C265" s="96" t="s">
        <v>308</v>
      </c>
      <c r="D265" s="8">
        <f>+COUNTA(D257:D260,D240:D244,D232:D235,D223:D227,D217:D218,D210:D212,D205,D198:D200,D188:D193,D167:D175,D159:D162,D151:D154,D129:D138,D121:D124,D107:D116,D93:D94,D87:D88,D73:D75,D66:D68,D58:D61,D49:D53,D36:D37,D29:D31,D22:D24)</f>
        <v>0</v>
      </c>
      <c r="E265" s="8"/>
      <c r="G265" s="57"/>
      <c r="H265" s="57"/>
    </row>
    <row r="266" spans="1:8" s="7" customFormat="1" x14ac:dyDescent="0.4">
      <c r="A266" s="8"/>
      <c r="B266" s="18"/>
      <c r="C266" s="8"/>
      <c r="D266" s="8"/>
      <c r="E266" s="8"/>
      <c r="G266" s="57"/>
      <c r="H266" s="57"/>
    </row>
    <row r="267" spans="1:8" s="7" customFormat="1" x14ac:dyDescent="0.4">
      <c r="B267" s="16"/>
      <c r="G267" s="57"/>
      <c r="H267" s="57"/>
    </row>
    <row r="268" spans="1:8" s="7" customFormat="1" x14ac:dyDescent="0.4">
      <c r="B268" s="16"/>
      <c r="G268" s="57"/>
      <c r="H268" s="57"/>
    </row>
  </sheetData>
  <mergeCells count="2">
    <mergeCell ref="B3:D3"/>
    <mergeCell ref="C1:D2"/>
  </mergeCells>
  <dataValidations count="1">
    <dataValidation type="list" allowBlank="1" showInputMessage="1" showErrorMessage="1" sqref="D11" xr:uid="{7B66F73B-137F-41E8-82E2-1A03A38DC9D8}">
      <formula1>INDIRECT($D$10)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80B815EA-25CE-4A0B-BD67-483857111698}">
          <x14:formula1>
            <xm:f>Listas!$AR$3:$AR$4</xm:f>
          </x14:formula1>
          <xm:sqref>D22:D24 D29:D31 D36:D37 D49:D53 D58:D61 D66:D68 D73:D75 D87:D88 D93:D94 D107:D116 D121:D124 D129:D138 D151:D154 D159:D162 D167:D175 D188:D193 D198:D200 D205 D210:D212 D217:D218 D223:D227 D232:D235 D240:D244 D257:D260</xm:sqref>
        </x14:dataValidation>
        <x14:dataValidation type="list" allowBlank="1" showInputMessage="1" showErrorMessage="1" xr:uid="{5C710B9F-25C3-4AFB-94CC-8E1FBCF5AC47}">
          <x14:formula1>
            <xm:f>Listas!$D$2:$AJ$2</xm:f>
          </x14:formula1>
          <xm:sqref>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B1CCB-DA48-4441-B189-C6E18D593A93}">
  <sheetPr codeName="Hoja2"/>
  <dimension ref="A2:AR127"/>
  <sheetViews>
    <sheetView topLeftCell="V1" workbookViewId="0">
      <selection activeCell="AR2" sqref="AR2"/>
    </sheetView>
  </sheetViews>
  <sheetFormatPr baseColWidth="10" defaultColWidth="11.3984375" defaultRowHeight="13" x14ac:dyDescent="0.3"/>
  <cols>
    <col min="1" max="3" width="11.3984375" style="1"/>
    <col min="4" max="4" width="22.3984375" style="1" customWidth="1"/>
    <col min="5" max="5" width="18.3984375" style="1" customWidth="1"/>
    <col min="6" max="6" width="12.8984375" style="1" customWidth="1"/>
    <col min="7" max="7" width="17.296875" style="1" customWidth="1"/>
    <col min="8" max="16384" width="11.3984375" style="1"/>
  </cols>
  <sheetData>
    <row r="2" spans="1:44" ht="17.149999999999999" customHeight="1" x14ac:dyDescent="0.3">
      <c r="A2" s="1" t="s">
        <v>309</v>
      </c>
      <c r="D2" s="2" t="s">
        <v>310</v>
      </c>
      <c r="E2" s="2" t="s">
        <v>311</v>
      </c>
      <c r="F2" s="2" t="s">
        <v>312</v>
      </c>
      <c r="G2" s="2" t="s">
        <v>313</v>
      </c>
      <c r="H2" s="2" t="s">
        <v>314</v>
      </c>
      <c r="I2" s="2" t="s">
        <v>315</v>
      </c>
      <c r="J2" s="2" t="s">
        <v>316</v>
      </c>
      <c r="K2" s="2" t="s">
        <v>317</v>
      </c>
      <c r="L2" s="2" t="s">
        <v>318</v>
      </c>
      <c r="M2" s="2" t="s">
        <v>319</v>
      </c>
      <c r="N2" s="2" t="s">
        <v>320</v>
      </c>
      <c r="O2" s="2" t="s">
        <v>321</v>
      </c>
      <c r="P2" s="2" t="s">
        <v>322</v>
      </c>
      <c r="Q2" s="2" t="s">
        <v>323</v>
      </c>
      <c r="R2" s="2" t="s">
        <v>324</v>
      </c>
      <c r="S2" s="2" t="s">
        <v>325</v>
      </c>
      <c r="T2" s="2" t="s">
        <v>326</v>
      </c>
      <c r="U2" s="2" t="s">
        <v>327</v>
      </c>
      <c r="V2" s="2" t="s">
        <v>328</v>
      </c>
      <c r="W2" s="2" t="s">
        <v>329</v>
      </c>
      <c r="X2" s="2" t="s">
        <v>330</v>
      </c>
      <c r="Y2" s="2" t="s">
        <v>331</v>
      </c>
      <c r="Z2" s="2" t="s">
        <v>332</v>
      </c>
      <c r="AA2" s="2" t="s">
        <v>333</v>
      </c>
      <c r="AB2" s="2" t="s">
        <v>334</v>
      </c>
      <c r="AC2" s="2" t="s">
        <v>335</v>
      </c>
      <c r="AD2" s="2" t="s">
        <v>336</v>
      </c>
      <c r="AE2" s="2" t="s">
        <v>337</v>
      </c>
      <c r="AF2" s="2" t="s">
        <v>338</v>
      </c>
      <c r="AG2" s="2" t="s">
        <v>339</v>
      </c>
      <c r="AH2" s="2" t="s">
        <v>340</v>
      </c>
      <c r="AI2" s="2" t="s">
        <v>341</v>
      </c>
      <c r="AJ2" s="2" t="s">
        <v>342</v>
      </c>
      <c r="AN2" s="3" t="s">
        <v>343</v>
      </c>
    </row>
    <row r="3" spans="1:44" x14ac:dyDescent="0.3">
      <c r="D3" s="2" t="s">
        <v>344</v>
      </c>
      <c r="E3" s="2" t="s">
        <v>345</v>
      </c>
      <c r="F3" s="2" t="s">
        <v>346</v>
      </c>
      <c r="G3" s="2" t="s">
        <v>347</v>
      </c>
      <c r="H3" s="2" t="s">
        <v>348</v>
      </c>
      <c r="I3" s="2" t="s">
        <v>349</v>
      </c>
      <c r="J3" s="2" t="s">
        <v>350</v>
      </c>
      <c r="K3" s="2" t="s">
        <v>351</v>
      </c>
      <c r="L3" s="2" t="s">
        <v>352</v>
      </c>
      <c r="M3" s="2" t="s">
        <v>353</v>
      </c>
      <c r="N3" s="2" t="s">
        <v>354</v>
      </c>
      <c r="O3" s="2" t="s">
        <v>355</v>
      </c>
      <c r="P3" s="2" t="s">
        <v>356</v>
      </c>
      <c r="Q3" s="2" t="s">
        <v>357</v>
      </c>
      <c r="R3" s="2" t="s">
        <v>358</v>
      </c>
      <c r="S3" s="2" t="s">
        <v>359</v>
      </c>
      <c r="T3" s="2" t="s">
        <v>360</v>
      </c>
      <c r="U3" s="2" t="s">
        <v>361</v>
      </c>
      <c r="V3" s="2" t="s">
        <v>362</v>
      </c>
      <c r="W3" s="2" t="s">
        <v>363</v>
      </c>
      <c r="X3" s="2" t="s">
        <v>364</v>
      </c>
      <c r="Y3" s="2" t="s">
        <v>365</v>
      </c>
      <c r="Z3" s="2" t="s">
        <v>366</v>
      </c>
      <c r="AA3" s="2" t="s">
        <v>367</v>
      </c>
      <c r="AB3" s="2" t="s">
        <v>334</v>
      </c>
      <c r="AC3" s="2" t="s">
        <v>368</v>
      </c>
      <c r="AD3" s="2" t="s">
        <v>369</v>
      </c>
      <c r="AE3" s="2" t="s">
        <v>370</v>
      </c>
      <c r="AF3" s="2" t="s">
        <v>371</v>
      </c>
      <c r="AG3" s="2" t="s">
        <v>372</v>
      </c>
      <c r="AH3" s="2" t="s">
        <v>373</v>
      </c>
      <c r="AI3" s="2" t="s">
        <v>374</v>
      </c>
      <c r="AJ3" s="2" t="s">
        <v>375</v>
      </c>
      <c r="AN3" s="4" t="s">
        <v>310</v>
      </c>
      <c r="AO3" s="1" t="str">
        <f>+HLOOKUP(AN3,D2:$AJ$2,1,0)</f>
        <v>ANTIOQUIA</v>
      </c>
      <c r="AR3" s="1" t="s">
        <v>376</v>
      </c>
    </row>
    <row r="4" spans="1:44" x14ac:dyDescent="0.3">
      <c r="D4" s="2" t="s">
        <v>377</v>
      </c>
      <c r="E4" s="2" t="s">
        <v>378</v>
      </c>
      <c r="G4" s="2" t="s">
        <v>379</v>
      </c>
      <c r="H4" s="2" t="s">
        <v>380</v>
      </c>
      <c r="I4" s="2" t="s">
        <v>381</v>
      </c>
      <c r="J4" s="2" t="s">
        <v>382</v>
      </c>
      <c r="K4" s="2" t="s">
        <v>383</v>
      </c>
      <c r="L4" s="2" t="s">
        <v>384</v>
      </c>
      <c r="M4" s="2" t="s">
        <v>385</v>
      </c>
      <c r="N4" s="2" t="s">
        <v>386</v>
      </c>
      <c r="O4" s="2" t="s">
        <v>387</v>
      </c>
      <c r="P4" s="2" t="s">
        <v>388</v>
      </c>
      <c r="Q4" s="2" t="s">
        <v>382</v>
      </c>
      <c r="R4" s="2" t="s">
        <v>389</v>
      </c>
      <c r="S4" s="2" t="s">
        <v>390</v>
      </c>
      <c r="T4" s="2" t="s">
        <v>391</v>
      </c>
      <c r="U4" s="2" t="s">
        <v>392</v>
      </c>
      <c r="V4" s="2" t="s">
        <v>393</v>
      </c>
      <c r="W4" s="2" t="s">
        <v>394</v>
      </c>
      <c r="X4" s="2" t="s">
        <v>395</v>
      </c>
      <c r="Y4" s="2" t="s">
        <v>393</v>
      </c>
      <c r="Z4" s="2" t="s">
        <v>396</v>
      </c>
      <c r="AA4" s="2" t="s">
        <v>397</v>
      </c>
      <c r="AB4" s="2" t="s">
        <v>398</v>
      </c>
      <c r="AC4" s="2" t="s">
        <v>399</v>
      </c>
      <c r="AD4" s="2" t="s">
        <v>400</v>
      </c>
      <c r="AF4" s="2" t="s">
        <v>401</v>
      </c>
      <c r="AG4" s="2" t="s">
        <v>402</v>
      </c>
      <c r="AH4" s="2" t="s">
        <v>403</v>
      </c>
      <c r="AI4" s="2" t="s">
        <v>404</v>
      </c>
      <c r="AJ4" s="2" t="s">
        <v>405</v>
      </c>
      <c r="AN4" s="4" t="s">
        <v>334</v>
      </c>
      <c r="AO4" s="1" t="str">
        <f>+HLOOKUP(AN4,D$2:$AJ3,1,0)</f>
        <v>ARAUCA</v>
      </c>
      <c r="AR4" s="1" t="s">
        <v>406</v>
      </c>
    </row>
    <row r="5" spans="1:44" x14ac:dyDescent="0.3">
      <c r="D5" s="2" t="s">
        <v>407</v>
      </c>
      <c r="E5" s="2" t="s">
        <v>408</v>
      </c>
      <c r="G5" s="2" t="s">
        <v>409</v>
      </c>
      <c r="H5" s="2" t="s">
        <v>410</v>
      </c>
      <c r="I5" s="2" t="s">
        <v>411</v>
      </c>
      <c r="J5" s="2" t="s">
        <v>412</v>
      </c>
      <c r="K5" s="2" t="s">
        <v>413</v>
      </c>
      <c r="L5" s="2" t="s">
        <v>414</v>
      </c>
      <c r="M5" s="2" t="s">
        <v>393</v>
      </c>
      <c r="N5" s="2" t="s">
        <v>415</v>
      </c>
      <c r="O5" s="2" t="s">
        <v>416</v>
      </c>
      <c r="P5" s="2" t="s">
        <v>417</v>
      </c>
      <c r="Q5" s="2" t="s">
        <v>418</v>
      </c>
      <c r="R5" s="2" t="s">
        <v>419</v>
      </c>
      <c r="S5" s="2" t="s">
        <v>420</v>
      </c>
      <c r="T5" s="2" t="s">
        <v>421</v>
      </c>
      <c r="U5" s="2" t="s">
        <v>422</v>
      </c>
      <c r="V5" s="2" t="s">
        <v>423</v>
      </c>
      <c r="W5" s="2" t="s">
        <v>424</v>
      </c>
      <c r="X5" s="2" t="s">
        <v>382</v>
      </c>
      <c r="Y5" s="2" t="s">
        <v>425</v>
      </c>
      <c r="Z5" s="2" t="s">
        <v>426</v>
      </c>
      <c r="AA5" s="2" t="s">
        <v>427</v>
      </c>
      <c r="AB5" s="2" t="s">
        <v>428</v>
      </c>
      <c r="AC5" s="2" t="s">
        <v>429</v>
      </c>
      <c r="AD5" s="2" t="s">
        <v>430</v>
      </c>
      <c r="AG5" s="2"/>
      <c r="AH5" s="2" t="s">
        <v>431</v>
      </c>
      <c r="AI5" s="2" t="s">
        <v>432</v>
      </c>
      <c r="AJ5" s="2" t="s">
        <v>433</v>
      </c>
      <c r="AN5" s="5" t="s">
        <v>337</v>
      </c>
      <c r="AO5" s="1" t="str">
        <f>+HLOOKUP(AN5,D$2:$AJ4,1,0)</f>
        <v>SAN_ANDRÉS</v>
      </c>
    </row>
    <row r="6" spans="1:44" x14ac:dyDescent="0.3">
      <c r="D6" s="2" t="s">
        <v>434</v>
      </c>
      <c r="E6" s="2" t="s">
        <v>435</v>
      </c>
      <c r="G6" s="2" t="s">
        <v>436</v>
      </c>
      <c r="H6" s="2" t="s">
        <v>437</v>
      </c>
      <c r="I6" s="2" t="s">
        <v>438</v>
      </c>
      <c r="J6" s="2" t="s">
        <v>439</v>
      </c>
      <c r="K6" s="2" t="s">
        <v>424</v>
      </c>
      <c r="L6" s="2" t="s">
        <v>440</v>
      </c>
      <c r="M6" s="2" t="s">
        <v>441</v>
      </c>
      <c r="N6" s="2" t="s">
        <v>442</v>
      </c>
      <c r="O6" s="2" t="s">
        <v>443</v>
      </c>
      <c r="P6" s="2" t="s">
        <v>444</v>
      </c>
      <c r="Q6" s="2" t="s">
        <v>445</v>
      </c>
      <c r="R6" s="2" t="s">
        <v>446</v>
      </c>
      <c r="S6" s="2" t="s">
        <v>447</v>
      </c>
      <c r="T6" s="2" t="s">
        <v>448</v>
      </c>
      <c r="U6" s="2" t="s">
        <v>449</v>
      </c>
      <c r="V6" s="2" t="s">
        <v>450</v>
      </c>
      <c r="W6" s="2" t="s">
        <v>451</v>
      </c>
      <c r="X6" s="2" t="s">
        <v>452</v>
      </c>
      <c r="Y6" s="2" t="s">
        <v>453</v>
      </c>
      <c r="Z6" s="2" t="s">
        <v>454</v>
      </c>
      <c r="AA6" s="2" t="s">
        <v>455</v>
      </c>
      <c r="AB6" s="2" t="s">
        <v>456</v>
      </c>
      <c r="AC6" s="2" t="s">
        <v>457</v>
      </c>
      <c r="AD6" s="2" t="s">
        <v>458</v>
      </c>
      <c r="AG6" s="2"/>
      <c r="AH6" s="2" t="s">
        <v>459</v>
      </c>
      <c r="AJ6" s="2" t="s">
        <v>460</v>
      </c>
      <c r="AN6" s="4" t="s">
        <v>313</v>
      </c>
      <c r="AO6" s="1" t="str">
        <f>+HLOOKUP(AN6,D$2:$AJ5,1,0)</f>
        <v>BOLÍVAR</v>
      </c>
    </row>
    <row r="7" spans="1:44" x14ac:dyDescent="0.3">
      <c r="D7" s="2" t="s">
        <v>461</v>
      </c>
      <c r="E7" s="2" t="s">
        <v>462</v>
      </c>
      <c r="G7" s="2" t="s">
        <v>463</v>
      </c>
      <c r="H7" s="2" t="s">
        <v>464</v>
      </c>
      <c r="I7" s="2" t="s">
        <v>465</v>
      </c>
      <c r="J7" s="2" t="s">
        <v>466</v>
      </c>
      <c r="K7" s="2" t="s">
        <v>467</v>
      </c>
      <c r="L7" s="2" t="s">
        <v>468</v>
      </c>
      <c r="M7" s="2" t="s">
        <v>469</v>
      </c>
      <c r="N7" s="2" t="s">
        <v>470</v>
      </c>
      <c r="O7" s="2" t="s">
        <v>471</v>
      </c>
      <c r="P7" s="2" t="s">
        <v>472</v>
      </c>
      <c r="Q7" s="2" t="s">
        <v>473</v>
      </c>
      <c r="R7" s="2" t="s">
        <v>474</v>
      </c>
      <c r="S7" s="2" t="s">
        <v>475</v>
      </c>
      <c r="T7" s="2" t="s">
        <v>476</v>
      </c>
      <c r="U7" s="2" t="s">
        <v>477</v>
      </c>
      <c r="V7" s="2" t="s">
        <v>478</v>
      </c>
      <c r="W7" s="2" t="s">
        <v>479</v>
      </c>
      <c r="X7" s="2" t="s">
        <v>480</v>
      </c>
      <c r="Y7" s="2" t="s">
        <v>481</v>
      </c>
      <c r="Z7" s="2" t="s">
        <v>482</v>
      </c>
      <c r="AA7" s="2" t="s">
        <v>413</v>
      </c>
      <c r="AB7" s="2" t="s">
        <v>483</v>
      </c>
      <c r="AC7" s="2" t="s">
        <v>484</v>
      </c>
      <c r="AD7" s="2" t="s">
        <v>485</v>
      </c>
      <c r="AN7" s="4" t="s">
        <v>314</v>
      </c>
      <c r="AO7" s="1" t="str">
        <f>+HLOOKUP(AN7,D$2:$AJ6,1,0)</f>
        <v>BOYACÁ</v>
      </c>
    </row>
    <row r="8" spans="1:44" x14ac:dyDescent="0.3">
      <c r="D8" s="2" t="s">
        <v>486</v>
      </c>
      <c r="E8" s="2" t="s">
        <v>487</v>
      </c>
      <c r="G8" s="2" t="s">
        <v>488</v>
      </c>
      <c r="H8" s="2" t="s">
        <v>489</v>
      </c>
      <c r="I8" s="2" t="s">
        <v>490</v>
      </c>
      <c r="J8" s="2" t="s">
        <v>491</v>
      </c>
      <c r="K8" s="2" t="s">
        <v>492</v>
      </c>
      <c r="L8" s="2" t="s">
        <v>493</v>
      </c>
      <c r="M8" s="2" t="s">
        <v>494</v>
      </c>
      <c r="N8" s="2" t="s">
        <v>495</v>
      </c>
      <c r="O8" s="2" t="s">
        <v>496</v>
      </c>
      <c r="P8" s="2" t="s">
        <v>497</v>
      </c>
      <c r="Q8" s="2" t="s">
        <v>498</v>
      </c>
      <c r="R8" s="2" t="s">
        <v>499</v>
      </c>
      <c r="S8" s="2" t="s">
        <v>500</v>
      </c>
      <c r="T8" s="2" t="s">
        <v>501</v>
      </c>
      <c r="U8" s="2" t="s">
        <v>502</v>
      </c>
      <c r="V8" s="2" t="s">
        <v>503</v>
      </c>
      <c r="W8" s="2" t="s">
        <v>504</v>
      </c>
      <c r="X8" s="2" t="s">
        <v>505</v>
      </c>
      <c r="Y8" s="2" t="s">
        <v>506</v>
      </c>
      <c r="Z8" s="2" t="s">
        <v>507</v>
      </c>
      <c r="AA8" s="2" t="s">
        <v>467</v>
      </c>
      <c r="AB8" s="2" t="s">
        <v>508</v>
      </c>
      <c r="AC8" s="2" t="s">
        <v>509</v>
      </c>
      <c r="AD8" s="2" t="s">
        <v>510</v>
      </c>
      <c r="AN8" s="4" t="s">
        <v>316</v>
      </c>
      <c r="AO8" s="1" t="str">
        <f>+HLOOKUP(AN8,D$2:$AJ7,1,0)</f>
        <v>CAQUETÁ</v>
      </c>
    </row>
    <row r="9" spans="1:44" x14ac:dyDescent="0.3">
      <c r="D9" s="2" t="s">
        <v>511</v>
      </c>
      <c r="E9" s="2" t="s">
        <v>512</v>
      </c>
      <c r="G9" s="2" t="s">
        <v>513</v>
      </c>
      <c r="H9" s="2" t="s">
        <v>514</v>
      </c>
      <c r="I9" s="2" t="s">
        <v>515</v>
      </c>
      <c r="J9" s="2" t="s">
        <v>516</v>
      </c>
      <c r="K9" s="2" t="s">
        <v>517</v>
      </c>
      <c r="L9" s="2" t="s">
        <v>518</v>
      </c>
      <c r="M9" s="2" t="s">
        <v>519</v>
      </c>
      <c r="N9" s="2" t="s">
        <v>520</v>
      </c>
      <c r="O9" s="2" t="s">
        <v>521</v>
      </c>
      <c r="P9" s="2" t="s">
        <v>522</v>
      </c>
      <c r="Q9" s="2" t="s">
        <v>523</v>
      </c>
      <c r="R9" s="2" t="s">
        <v>524</v>
      </c>
      <c r="S9" s="2" t="s">
        <v>525</v>
      </c>
      <c r="T9" s="2" t="s">
        <v>464</v>
      </c>
      <c r="U9" s="2" t="s">
        <v>526</v>
      </c>
      <c r="V9" s="2" t="s">
        <v>527</v>
      </c>
      <c r="W9" s="2" t="s">
        <v>528</v>
      </c>
      <c r="X9" s="2" t="s">
        <v>529</v>
      </c>
      <c r="Y9" s="2" t="s">
        <v>530</v>
      </c>
      <c r="Z9" s="2" t="s">
        <v>531</v>
      </c>
      <c r="AA9" s="2" t="s">
        <v>532</v>
      </c>
      <c r="AB9" s="2" t="s">
        <v>533</v>
      </c>
      <c r="AC9" s="2" t="s">
        <v>534</v>
      </c>
      <c r="AD9" s="2" t="s">
        <v>535</v>
      </c>
      <c r="AN9" s="4" t="s">
        <v>335</v>
      </c>
      <c r="AO9" s="1" t="str">
        <f>+HLOOKUP(AN9,D$2:$AJ8,1,0)</f>
        <v>CASANARE</v>
      </c>
    </row>
    <row r="10" spans="1:44" x14ac:dyDescent="0.3">
      <c r="D10" s="2" t="s">
        <v>536</v>
      </c>
      <c r="E10" s="2" t="s">
        <v>537</v>
      </c>
      <c r="G10" s="2" t="s">
        <v>403</v>
      </c>
      <c r="H10" s="2" t="s">
        <v>538</v>
      </c>
      <c r="I10" s="2" t="s">
        <v>539</v>
      </c>
      <c r="J10" s="2" t="s">
        <v>540</v>
      </c>
      <c r="K10" s="2" t="s">
        <v>541</v>
      </c>
      <c r="L10" s="2" t="s">
        <v>542</v>
      </c>
      <c r="M10" s="2" t="s">
        <v>543</v>
      </c>
      <c r="N10" s="2" t="s">
        <v>544</v>
      </c>
      <c r="O10" s="2" t="s">
        <v>545</v>
      </c>
      <c r="P10" s="2" t="s">
        <v>546</v>
      </c>
      <c r="Q10" s="2" t="s">
        <v>547</v>
      </c>
      <c r="R10" s="2" t="s">
        <v>548</v>
      </c>
      <c r="S10" s="2" t="s">
        <v>549</v>
      </c>
      <c r="T10" s="2" t="s">
        <v>550</v>
      </c>
      <c r="U10" s="2" t="s">
        <v>551</v>
      </c>
      <c r="V10" s="2" t="s">
        <v>552</v>
      </c>
      <c r="W10" s="2" t="s">
        <v>553</v>
      </c>
      <c r="X10" s="2" t="s">
        <v>554</v>
      </c>
      <c r="Y10" s="2" t="s">
        <v>555</v>
      </c>
      <c r="Z10" s="2" t="s">
        <v>556</v>
      </c>
      <c r="AA10" s="2" t="s">
        <v>557</v>
      </c>
      <c r="AC10" s="2" t="s">
        <v>558</v>
      </c>
      <c r="AD10" s="2" t="s">
        <v>559</v>
      </c>
      <c r="AN10" s="4" t="s">
        <v>317</v>
      </c>
      <c r="AO10" s="1" t="str">
        <f>+HLOOKUP(AN10,D$2:$AJ9,1,0)</f>
        <v>CAUCA</v>
      </c>
    </row>
    <row r="11" spans="1:44" x14ac:dyDescent="0.3">
      <c r="D11" s="2" t="s">
        <v>560</v>
      </c>
      <c r="E11" s="2" t="s">
        <v>561</v>
      </c>
      <c r="G11" s="2" t="s">
        <v>562</v>
      </c>
      <c r="H11" s="2" t="s">
        <v>314</v>
      </c>
      <c r="I11" s="2" t="s">
        <v>563</v>
      </c>
      <c r="J11" s="2" t="s">
        <v>564</v>
      </c>
      <c r="K11" s="2" t="s">
        <v>565</v>
      </c>
      <c r="L11" s="2" t="s">
        <v>566</v>
      </c>
      <c r="M11" s="2" t="s">
        <v>567</v>
      </c>
      <c r="N11" s="2" t="s">
        <v>568</v>
      </c>
      <c r="O11" s="2" t="s">
        <v>569</v>
      </c>
      <c r="P11" s="2" t="s">
        <v>570</v>
      </c>
      <c r="Q11" s="2" t="s">
        <v>571</v>
      </c>
      <c r="R11" s="2" t="s">
        <v>572</v>
      </c>
      <c r="S11" s="2" t="s">
        <v>573</v>
      </c>
      <c r="T11" s="2" t="s">
        <v>574</v>
      </c>
      <c r="U11" s="2" t="s">
        <v>575</v>
      </c>
      <c r="V11" s="2" t="s">
        <v>576</v>
      </c>
      <c r="W11" s="2" t="s">
        <v>577</v>
      </c>
      <c r="X11" s="2" t="s">
        <v>467</v>
      </c>
      <c r="Y11" s="2" t="s">
        <v>578</v>
      </c>
      <c r="Z11" s="2" t="s">
        <v>579</v>
      </c>
      <c r="AA11" s="2" t="s">
        <v>580</v>
      </c>
      <c r="AC11" s="2" t="s">
        <v>581</v>
      </c>
      <c r="AD11" s="2" t="s">
        <v>582</v>
      </c>
      <c r="AN11" s="4" t="s">
        <v>318</v>
      </c>
      <c r="AO11" s="1" t="str">
        <f>+HLOOKUP(AN11,D$2:$AJ10,1,0)</f>
        <v>CESAR</v>
      </c>
    </row>
    <row r="12" spans="1:44" x14ac:dyDescent="0.3">
      <c r="D12" s="2" t="s">
        <v>583</v>
      </c>
      <c r="E12" s="2" t="s">
        <v>584</v>
      </c>
      <c r="G12" s="2" t="s">
        <v>585</v>
      </c>
      <c r="H12" s="2" t="s">
        <v>586</v>
      </c>
      <c r="I12" s="2" t="s">
        <v>587</v>
      </c>
      <c r="J12" s="2" t="s">
        <v>588</v>
      </c>
      <c r="K12" s="2" t="s">
        <v>589</v>
      </c>
      <c r="L12" s="2" t="s">
        <v>590</v>
      </c>
      <c r="M12" s="2" t="s">
        <v>591</v>
      </c>
      <c r="N12" s="2" t="s">
        <v>592</v>
      </c>
      <c r="O12" s="2" t="s">
        <v>593</v>
      </c>
      <c r="P12" s="2" t="s">
        <v>594</v>
      </c>
      <c r="Q12" s="2" t="s">
        <v>595</v>
      </c>
      <c r="R12" s="2" t="s">
        <v>596</v>
      </c>
      <c r="S12" s="2" t="s">
        <v>597</v>
      </c>
      <c r="T12" s="2" t="s">
        <v>598</v>
      </c>
      <c r="U12" s="2" t="s">
        <v>599</v>
      </c>
      <c r="V12" s="2" t="s">
        <v>600</v>
      </c>
      <c r="W12" s="2" t="s">
        <v>601</v>
      </c>
      <c r="X12" s="2" t="s">
        <v>568</v>
      </c>
      <c r="Y12" s="2" t="s">
        <v>602</v>
      </c>
      <c r="Z12" s="2" t="s">
        <v>603</v>
      </c>
      <c r="AA12" s="2" t="s">
        <v>604</v>
      </c>
      <c r="AC12" s="2" t="s">
        <v>605</v>
      </c>
      <c r="AD12" s="2" t="s">
        <v>606</v>
      </c>
      <c r="AN12" s="4" t="s">
        <v>321</v>
      </c>
      <c r="AO12" s="1" t="str">
        <f>+HLOOKUP(AN12,D$2:$AJ11,1,0)</f>
        <v>CHOCÓ</v>
      </c>
    </row>
    <row r="13" spans="1:44" x14ac:dyDescent="0.3">
      <c r="D13" s="2" t="s">
        <v>607</v>
      </c>
      <c r="E13" s="2" t="s">
        <v>608</v>
      </c>
      <c r="G13" s="2" t="s">
        <v>478</v>
      </c>
      <c r="H13" s="2" t="s">
        <v>393</v>
      </c>
      <c r="I13" s="2" t="s">
        <v>609</v>
      </c>
      <c r="J13" s="2" t="s">
        <v>610</v>
      </c>
      <c r="K13" s="2" t="s">
        <v>611</v>
      </c>
      <c r="L13" s="2" t="s">
        <v>612</v>
      </c>
      <c r="M13" s="2" t="s">
        <v>613</v>
      </c>
      <c r="N13" s="2" t="s">
        <v>614</v>
      </c>
      <c r="O13" s="2" t="s">
        <v>615</v>
      </c>
      <c r="P13" s="2" t="s">
        <v>616</v>
      </c>
      <c r="Q13" s="2" t="s">
        <v>617</v>
      </c>
      <c r="R13" s="2" t="s">
        <v>618</v>
      </c>
      <c r="S13" s="2" t="s">
        <v>619</v>
      </c>
      <c r="T13" s="2" t="s">
        <v>620</v>
      </c>
      <c r="U13" s="2" t="s">
        <v>621</v>
      </c>
      <c r="V13" s="2" t="s">
        <v>622</v>
      </c>
      <c r="W13" s="2" t="s">
        <v>623</v>
      </c>
      <c r="X13" s="2" t="s">
        <v>624</v>
      </c>
      <c r="Y13" s="2" t="s">
        <v>625</v>
      </c>
      <c r="Z13" s="2" t="s">
        <v>626</v>
      </c>
      <c r="AA13" s="2" t="s">
        <v>627</v>
      </c>
      <c r="AC13" s="2" t="s">
        <v>628</v>
      </c>
      <c r="AD13" s="2" t="s">
        <v>629</v>
      </c>
      <c r="AE13" s="2"/>
      <c r="AN13" s="4" t="s">
        <v>319</v>
      </c>
      <c r="AO13" s="1" t="str">
        <f>+HLOOKUP(AN13,D$2:$AJ12,1,0)</f>
        <v>CÓRDOBA</v>
      </c>
    </row>
    <row r="14" spans="1:44" x14ac:dyDescent="0.3">
      <c r="D14" s="2" t="s">
        <v>630</v>
      </c>
      <c r="E14" s="2" t="s">
        <v>631</v>
      </c>
      <c r="G14" s="2" t="s">
        <v>632</v>
      </c>
      <c r="H14" s="2" t="s">
        <v>633</v>
      </c>
      <c r="I14" s="2" t="s">
        <v>634</v>
      </c>
      <c r="J14" s="2" t="s">
        <v>635</v>
      </c>
      <c r="K14" s="2" t="s">
        <v>350</v>
      </c>
      <c r="L14" s="2" t="s">
        <v>636</v>
      </c>
      <c r="M14" s="2" t="s">
        <v>637</v>
      </c>
      <c r="N14" s="2" t="s">
        <v>638</v>
      </c>
      <c r="O14" s="2" t="s">
        <v>639</v>
      </c>
      <c r="P14" s="2" t="s">
        <v>640</v>
      </c>
      <c r="Q14" s="2" t="s">
        <v>641</v>
      </c>
      <c r="R14" s="2" t="s">
        <v>642</v>
      </c>
      <c r="S14" s="2" t="s">
        <v>643</v>
      </c>
      <c r="T14" s="2" t="s">
        <v>478</v>
      </c>
      <c r="U14" s="2" t="s">
        <v>644</v>
      </c>
      <c r="V14" s="2" t="s">
        <v>645</v>
      </c>
      <c r="W14" s="2" t="s">
        <v>646</v>
      </c>
      <c r="X14" s="2" t="s">
        <v>647</v>
      </c>
      <c r="Y14" s="2" t="s">
        <v>648</v>
      </c>
      <c r="Z14" s="2" t="s">
        <v>649</v>
      </c>
      <c r="AA14" s="2" t="s">
        <v>435</v>
      </c>
      <c r="AC14" s="2" t="s">
        <v>650</v>
      </c>
      <c r="AD14" s="2" t="s">
        <v>651</v>
      </c>
      <c r="AE14" s="2"/>
      <c r="AN14" s="4" t="s">
        <v>320</v>
      </c>
      <c r="AO14" s="1" t="str">
        <f>+HLOOKUP(AN14,D$2:$AJ13,1,0)</f>
        <v>CUNDINAMARCA</v>
      </c>
    </row>
    <row r="15" spans="1:44" x14ac:dyDescent="0.3">
      <c r="D15" s="2" t="s">
        <v>652</v>
      </c>
      <c r="E15" s="2" t="s">
        <v>653</v>
      </c>
      <c r="G15" s="2" t="s">
        <v>654</v>
      </c>
      <c r="H15" s="2" t="s">
        <v>655</v>
      </c>
      <c r="I15" s="2" t="s">
        <v>656</v>
      </c>
      <c r="J15" s="2" t="s">
        <v>657</v>
      </c>
      <c r="K15" s="2" t="s">
        <v>658</v>
      </c>
      <c r="L15" s="2" t="s">
        <v>659</v>
      </c>
      <c r="M15" s="2" t="s">
        <v>660</v>
      </c>
      <c r="N15" s="2" t="s">
        <v>661</v>
      </c>
      <c r="O15" s="2" t="s">
        <v>662</v>
      </c>
      <c r="P15" s="2" t="s">
        <v>663</v>
      </c>
      <c r="Q15" s="2" t="s">
        <v>664</v>
      </c>
      <c r="R15" s="2" t="s">
        <v>665</v>
      </c>
      <c r="S15" s="2" t="s">
        <v>665</v>
      </c>
      <c r="T15" s="2" t="s">
        <v>666</v>
      </c>
      <c r="U15" s="2" t="s">
        <v>667</v>
      </c>
      <c r="W15" s="2" t="s">
        <v>668</v>
      </c>
      <c r="X15" s="2" t="s">
        <v>669</v>
      </c>
      <c r="Y15" s="2" t="s">
        <v>670</v>
      </c>
      <c r="Z15" s="2" t="s">
        <v>671</v>
      </c>
      <c r="AA15" s="2" t="s">
        <v>672</v>
      </c>
      <c r="AC15" s="2" t="s">
        <v>673</v>
      </c>
      <c r="AD15" s="2" t="s">
        <v>674</v>
      </c>
      <c r="AE15" s="2"/>
      <c r="AN15" s="4" t="s">
        <v>340</v>
      </c>
      <c r="AO15" s="1" t="str">
        <f>+HLOOKUP(AN15,D$2:$AJ14,1,0)</f>
        <v>GUAVIARE</v>
      </c>
    </row>
    <row r="16" spans="1:44" x14ac:dyDescent="0.3">
      <c r="D16" s="2" t="s">
        <v>675</v>
      </c>
      <c r="E16" s="2" t="s">
        <v>676</v>
      </c>
      <c r="G16" s="2" t="s">
        <v>677</v>
      </c>
      <c r="H16" s="2" t="s">
        <v>678</v>
      </c>
      <c r="I16" s="2" t="s">
        <v>679</v>
      </c>
      <c r="J16" s="2" t="s">
        <v>680</v>
      </c>
      <c r="K16" s="2" t="s">
        <v>681</v>
      </c>
      <c r="L16" s="2" t="s">
        <v>682</v>
      </c>
      <c r="M16" s="2" t="s">
        <v>683</v>
      </c>
      <c r="N16" s="2" t="s">
        <v>684</v>
      </c>
      <c r="O16" s="2" t="s">
        <v>685</v>
      </c>
      <c r="P16" s="2" t="s">
        <v>686</v>
      </c>
      <c r="Q16" s="2" t="s">
        <v>687</v>
      </c>
      <c r="R16" s="2" t="s">
        <v>688</v>
      </c>
      <c r="S16" s="2" t="s">
        <v>689</v>
      </c>
      <c r="T16" s="2" t="s">
        <v>690</v>
      </c>
      <c r="U16" s="2" t="s">
        <v>691</v>
      </c>
      <c r="W16" s="2" t="s">
        <v>692</v>
      </c>
      <c r="X16" s="2" t="s">
        <v>693</v>
      </c>
      <c r="Y16" s="2" t="s">
        <v>694</v>
      </c>
      <c r="Z16" s="2" t="s">
        <v>695</v>
      </c>
      <c r="AA16" s="2" t="s">
        <v>696</v>
      </c>
      <c r="AC16" s="2" t="s">
        <v>697</v>
      </c>
      <c r="AD16" s="2"/>
      <c r="AE16" s="2"/>
      <c r="AN16" s="4" t="s">
        <v>322</v>
      </c>
      <c r="AO16" s="1" t="str">
        <f>+HLOOKUP(AN16,D$2:$AJ15,1,0)</f>
        <v>HUILA</v>
      </c>
    </row>
    <row r="17" spans="4:41" x14ac:dyDescent="0.3">
      <c r="D17" s="2" t="s">
        <v>413</v>
      </c>
      <c r="E17" s="2" t="s">
        <v>698</v>
      </c>
      <c r="G17" s="2" t="s">
        <v>699</v>
      </c>
      <c r="H17" s="2" t="s">
        <v>700</v>
      </c>
      <c r="I17" s="2" t="s">
        <v>701</v>
      </c>
      <c r="J17" s="2" t="s">
        <v>702</v>
      </c>
      <c r="K17" s="2" t="s">
        <v>703</v>
      </c>
      <c r="L17" s="2" t="s">
        <v>704</v>
      </c>
      <c r="M17" s="2" t="s">
        <v>705</v>
      </c>
      <c r="N17" s="2" t="s">
        <v>706</v>
      </c>
      <c r="O17" s="2" t="s">
        <v>707</v>
      </c>
      <c r="P17" s="2" t="s">
        <v>708</v>
      </c>
      <c r="Q17" s="2" t="s">
        <v>709</v>
      </c>
      <c r="R17" s="2" t="s">
        <v>710</v>
      </c>
      <c r="S17" s="2" t="s">
        <v>711</v>
      </c>
      <c r="T17" s="2" t="s">
        <v>712</v>
      </c>
      <c r="U17" s="2" t="s">
        <v>713</v>
      </c>
      <c r="X17" s="2" t="s">
        <v>714</v>
      </c>
      <c r="Y17" s="2" t="s">
        <v>715</v>
      </c>
      <c r="Z17" s="2" t="s">
        <v>716</v>
      </c>
      <c r="AA17" s="2" t="s">
        <v>717</v>
      </c>
      <c r="AC17" s="2" t="s">
        <v>718</v>
      </c>
      <c r="AD17" s="2"/>
      <c r="AE17" s="2"/>
      <c r="AN17" s="4" t="s">
        <v>323</v>
      </c>
      <c r="AO17" s="1" t="str">
        <f>+HLOOKUP(AN17,D$2:$AJ16,1,0)</f>
        <v>LA_GUAJIRA</v>
      </c>
    </row>
    <row r="18" spans="4:41" x14ac:dyDescent="0.3">
      <c r="D18" s="2" t="s">
        <v>719</v>
      </c>
      <c r="E18" s="2" t="s">
        <v>720</v>
      </c>
      <c r="G18" s="2" t="s">
        <v>721</v>
      </c>
      <c r="H18" s="2" t="s">
        <v>722</v>
      </c>
      <c r="I18" s="2" t="s">
        <v>723</v>
      </c>
      <c r="J18" s="2" t="s">
        <v>724</v>
      </c>
      <c r="K18" s="2" t="s">
        <v>725</v>
      </c>
      <c r="L18" s="2" t="s">
        <v>726</v>
      </c>
      <c r="M18" s="2" t="s">
        <v>727</v>
      </c>
      <c r="N18" s="2" t="s">
        <v>728</v>
      </c>
      <c r="O18" s="2" t="s">
        <v>729</v>
      </c>
      <c r="P18" s="2" t="s">
        <v>730</v>
      </c>
      <c r="Q18" s="2"/>
      <c r="R18" s="2" t="s">
        <v>731</v>
      </c>
      <c r="S18" s="2" t="s">
        <v>732</v>
      </c>
      <c r="T18" s="2" t="s">
        <v>733</v>
      </c>
      <c r="U18" s="2" t="s">
        <v>734</v>
      </c>
      <c r="X18" s="2" t="s">
        <v>735</v>
      </c>
      <c r="Y18" s="2" t="s">
        <v>736</v>
      </c>
      <c r="Z18" s="2" t="s">
        <v>737</v>
      </c>
      <c r="AA18" s="2" t="s">
        <v>738</v>
      </c>
      <c r="AC18" s="2" t="s">
        <v>739</v>
      </c>
      <c r="AD18" s="2"/>
      <c r="AE18" s="2"/>
      <c r="AN18" s="4" t="s">
        <v>325</v>
      </c>
      <c r="AO18" s="1" t="str">
        <f>+HLOOKUP(AN18,D$2:$AJ17,1,0)</f>
        <v>META</v>
      </c>
    </row>
    <row r="19" spans="4:41" x14ac:dyDescent="0.3">
      <c r="D19" s="2" t="s">
        <v>480</v>
      </c>
      <c r="E19" s="2" t="s">
        <v>673</v>
      </c>
      <c r="G19" s="2" t="s">
        <v>740</v>
      </c>
      <c r="H19" s="2" t="s">
        <v>741</v>
      </c>
      <c r="I19" s="2" t="s">
        <v>742</v>
      </c>
      <c r="J19" s="2"/>
      <c r="K19" s="2" t="s">
        <v>743</v>
      </c>
      <c r="L19" s="2" t="s">
        <v>744</v>
      </c>
      <c r="M19" s="2" t="s">
        <v>745</v>
      </c>
      <c r="N19" s="2" t="s">
        <v>746</v>
      </c>
      <c r="O19" s="2" t="s">
        <v>747</v>
      </c>
      <c r="P19" s="2" t="s">
        <v>748</v>
      </c>
      <c r="Q19" s="2"/>
      <c r="R19" s="2" t="s">
        <v>749</v>
      </c>
      <c r="S19" s="2" t="s">
        <v>750</v>
      </c>
      <c r="T19" s="2" t="s">
        <v>751</v>
      </c>
      <c r="U19" s="2" t="s">
        <v>752</v>
      </c>
      <c r="X19" s="2" t="s">
        <v>753</v>
      </c>
      <c r="Y19" s="2" t="s">
        <v>754</v>
      </c>
      <c r="Z19" s="2" t="s">
        <v>755</v>
      </c>
      <c r="AA19" s="2" t="s">
        <v>756</v>
      </c>
      <c r="AC19" s="2" t="s">
        <v>757</v>
      </c>
      <c r="AD19" s="2"/>
      <c r="AE19" s="2"/>
      <c r="AN19" s="4" t="s">
        <v>326</v>
      </c>
      <c r="AO19" s="1" t="str">
        <f>+HLOOKUP(AN19,D$2:$AJ18,1,0)</f>
        <v>NARIÑO</v>
      </c>
    </row>
    <row r="20" spans="4:41" x14ac:dyDescent="0.3">
      <c r="D20" s="2" t="s">
        <v>758</v>
      </c>
      <c r="E20" s="2" t="s">
        <v>759</v>
      </c>
      <c r="G20" s="2" t="s">
        <v>760</v>
      </c>
      <c r="H20" s="2" t="s">
        <v>761</v>
      </c>
      <c r="I20" s="2" t="s">
        <v>762</v>
      </c>
      <c r="J20" s="2"/>
      <c r="K20" s="2" t="s">
        <v>763</v>
      </c>
      <c r="L20" s="2" t="s">
        <v>764</v>
      </c>
      <c r="M20" s="2" t="s">
        <v>765</v>
      </c>
      <c r="N20" s="2" t="s">
        <v>766</v>
      </c>
      <c r="O20" s="2" t="s">
        <v>767</v>
      </c>
      <c r="P20" s="2" t="s">
        <v>768</v>
      </c>
      <c r="Q20" s="2"/>
      <c r="R20" s="2" t="s">
        <v>769</v>
      </c>
      <c r="S20" s="2" t="s">
        <v>770</v>
      </c>
      <c r="T20" s="2" t="s">
        <v>771</v>
      </c>
      <c r="U20" s="2" t="s">
        <v>772</v>
      </c>
      <c r="X20" s="2" t="s">
        <v>773</v>
      </c>
      <c r="Y20" s="2" t="s">
        <v>774</v>
      </c>
      <c r="Z20" s="2" t="s">
        <v>775</v>
      </c>
      <c r="AA20" s="2" t="s">
        <v>776</v>
      </c>
      <c r="AC20" s="2" t="s">
        <v>777</v>
      </c>
      <c r="AD20" s="2"/>
      <c r="AE20" s="2"/>
      <c r="AN20" s="5" t="s">
        <v>327</v>
      </c>
      <c r="AO20" s="1" t="str">
        <f>+HLOOKUP(AN20,D$2:$AJ19,1,0)</f>
        <v>NORTE_DE_SANTANDER</v>
      </c>
    </row>
    <row r="21" spans="4:41" x14ac:dyDescent="0.3">
      <c r="D21" s="2" t="s">
        <v>778</v>
      </c>
      <c r="E21" s="2" t="s">
        <v>779</v>
      </c>
      <c r="G21" s="2" t="s">
        <v>780</v>
      </c>
      <c r="H21" s="2" t="s">
        <v>781</v>
      </c>
      <c r="I21" s="2" t="s">
        <v>782</v>
      </c>
      <c r="J21" s="2"/>
      <c r="K21" s="2" t="s">
        <v>783</v>
      </c>
      <c r="L21" s="2" t="s">
        <v>784</v>
      </c>
      <c r="M21" s="2" t="s">
        <v>785</v>
      </c>
      <c r="N21" s="2" t="s">
        <v>786</v>
      </c>
      <c r="O21" s="2" t="s">
        <v>787</v>
      </c>
      <c r="P21" s="2" t="s">
        <v>788</v>
      </c>
      <c r="Q21" s="2"/>
      <c r="R21" s="2" t="s">
        <v>789</v>
      </c>
      <c r="S21" s="2" t="s">
        <v>790</v>
      </c>
      <c r="T21" s="2" t="s">
        <v>791</v>
      </c>
      <c r="U21" s="2" t="s">
        <v>792</v>
      </c>
      <c r="X21" s="2" t="s">
        <v>793</v>
      </c>
      <c r="Y21" s="2" t="s">
        <v>794</v>
      </c>
      <c r="Z21" s="2" t="s">
        <v>795</v>
      </c>
      <c r="AA21" s="2" t="s">
        <v>796</v>
      </c>
      <c r="AC21" s="2" t="s">
        <v>709</v>
      </c>
      <c r="AD21" s="2"/>
      <c r="AE21" s="2"/>
      <c r="AN21" s="4" t="s">
        <v>336</v>
      </c>
      <c r="AO21" s="1" t="str">
        <f>+HLOOKUP(AN21,D$2:$AJ20,1,0)</f>
        <v>PUTUMAYO</v>
      </c>
    </row>
    <row r="22" spans="4:41" x14ac:dyDescent="0.3">
      <c r="D22" s="2" t="s">
        <v>797</v>
      </c>
      <c r="E22" s="2" t="s">
        <v>798</v>
      </c>
      <c r="G22" s="2" t="s">
        <v>799</v>
      </c>
      <c r="H22" s="2" t="s">
        <v>800</v>
      </c>
      <c r="I22" s="2" t="s">
        <v>329</v>
      </c>
      <c r="J22" s="2"/>
      <c r="K22" s="2" t="s">
        <v>801</v>
      </c>
      <c r="L22" s="2" t="s">
        <v>802</v>
      </c>
      <c r="M22" s="2" t="s">
        <v>803</v>
      </c>
      <c r="N22" s="2" t="s">
        <v>804</v>
      </c>
      <c r="O22" s="2" t="s">
        <v>805</v>
      </c>
      <c r="P22" s="2" t="s">
        <v>806</v>
      </c>
      <c r="Q22" s="2"/>
      <c r="R22" s="2" t="s">
        <v>807</v>
      </c>
      <c r="S22" s="2" t="s">
        <v>808</v>
      </c>
      <c r="T22" s="2" t="s">
        <v>809</v>
      </c>
      <c r="U22" s="2" t="s">
        <v>810</v>
      </c>
      <c r="X22" s="2" t="s">
        <v>811</v>
      </c>
      <c r="Y22" s="2" t="s">
        <v>812</v>
      </c>
      <c r="Z22" s="2" t="s">
        <v>677</v>
      </c>
      <c r="AA22" s="2" t="s">
        <v>813</v>
      </c>
      <c r="AD22" s="2"/>
      <c r="AE22" s="2"/>
      <c r="AN22" s="4" t="s">
        <v>331</v>
      </c>
      <c r="AO22" s="1" t="str">
        <f>+HLOOKUP(AN22,D$2:$AJ21,1,0)</f>
        <v>SUCRE</v>
      </c>
    </row>
    <row r="23" spans="4:41" x14ac:dyDescent="0.3">
      <c r="D23" s="2" t="s">
        <v>554</v>
      </c>
      <c r="E23" s="2" t="s">
        <v>814</v>
      </c>
      <c r="G23" s="2" t="s">
        <v>815</v>
      </c>
      <c r="H23" s="2" t="s">
        <v>816</v>
      </c>
      <c r="I23" s="2" t="s">
        <v>817</v>
      </c>
      <c r="J23" s="2"/>
      <c r="K23" s="2" t="s">
        <v>818</v>
      </c>
      <c r="L23" s="2" t="s">
        <v>819</v>
      </c>
      <c r="M23" s="2" t="s">
        <v>820</v>
      </c>
      <c r="N23" s="2" t="s">
        <v>821</v>
      </c>
      <c r="O23" s="2" t="s">
        <v>822</v>
      </c>
      <c r="P23" s="2" t="s">
        <v>823</v>
      </c>
      <c r="Q23" s="2"/>
      <c r="R23" s="2" t="s">
        <v>824</v>
      </c>
      <c r="S23" s="2" t="s">
        <v>825</v>
      </c>
      <c r="T23" s="2" t="s">
        <v>611</v>
      </c>
      <c r="U23" s="2" t="s">
        <v>826</v>
      </c>
      <c r="X23" s="2" t="s">
        <v>827</v>
      </c>
      <c r="Y23" s="2" t="s">
        <v>828</v>
      </c>
      <c r="Z23" s="2" t="s">
        <v>829</v>
      </c>
      <c r="AA23" s="2" t="s">
        <v>830</v>
      </c>
      <c r="AD23" s="2"/>
      <c r="AE23" s="2"/>
      <c r="AN23" s="4" t="s">
        <v>342</v>
      </c>
      <c r="AO23" s="1" t="str">
        <f>+HLOOKUP(AN23,D$2:$AJ22,1,0)</f>
        <v>VICHADA</v>
      </c>
    </row>
    <row r="24" spans="4:41" x14ac:dyDescent="0.3">
      <c r="D24" s="2" t="s">
        <v>831</v>
      </c>
      <c r="E24" s="2" t="s">
        <v>832</v>
      </c>
      <c r="G24" s="2" t="s">
        <v>833</v>
      </c>
      <c r="H24" s="2" t="s">
        <v>834</v>
      </c>
      <c r="I24" s="2" t="s">
        <v>835</v>
      </c>
      <c r="J24" s="2"/>
      <c r="K24" s="2" t="s">
        <v>836</v>
      </c>
      <c r="L24" s="2" t="s">
        <v>837</v>
      </c>
      <c r="M24" s="2" t="s">
        <v>838</v>
      </c>
      <c r="N24" s="2" t="s">
        <v>839</v>
      </c>
      <c r="O24" s="2" t="s">
        <v>840</v>
      </c>
      <c r="P24" s="2" t="s">
        <v>841</v>
      </c>
      <c r="Q24" s="2"/>
      <c r="R24" s="2" t="s">
        <v>817</v>
      </c>
      <c r="S24" s="2" t="s">
        <v>842</v>
      </c>
      <c r="T24" s="2" t="s">
        <v>843</v>
      </c>
      <c r="U24" s="2" t="s">
        <v>844</v>
      </c>
      <c r="X24" s="2" t="s">
        <v>845</v>
      </c>
      <c r="Y24" s="2" t="s">
        <v>846</v>
      </c>
      <c r="Z24" s="2" t="s">
        <v>847</v>
      </c>
      <c r="AA24" s="2" t="s">
        <v>848</v>
      </c>
      <c r="AD24" s="2"/>
      <c r="AE24" s="2"/>
    </row>
    <row r="25" spans="4:41" x14ac:dyDescent="0.3">
      <c r="D25" s="2" t="s">
        <v>586</v>
      </c>
      <c r="E25" s="2" t="s">
        <v>849</v>
      </c>
      <c r="G25" s="2" t="s">
        <v>836</v>
      </c>
      <c r="H25" s="2" t="s">
        <v>850</v>
      </c>
      <c r="I25" s="2" t="s">
        <v>851</v>
      </c>
      <c r="J25" s="2"/>
      <c r="K25" s="2" t="s">
        <v>852</v>
      </c>
      <c r="L25" s="2" t="s">
        <v>853</v>
      </c>
      <c r="M25" s="2" t="s">
        <v>854</v>
      </c>
      <c r="N25" s="2" t="s">
        <v>855</v>
      </c>
      <c r="O25" s="2" t="s">
        <v>856</v>
      </c>
      <c r="P25" s="2" t="s">
        <v>742</v>
      </c>
      <c r="Q25" s="2"/>
      <c r="R25" s="2" t="s">
        <v>857</v>
      </c>
      <c r="S25" s="2" t="s">
        <v>610</v>
      </c>
      <c r="T25" s="2" t="s">
        <v>858</v>
      </c>
      <c r="U25" s="2" t="s">
        <v>859</v>
      </c>
      <c r="X25" s="2" t="s">
        <v>860</v>
      </c>
      <c r="Y25" s="2" t="s">
        <v>861</v>
      </c>
      <c r="Z25" s="2" t="s">
        <v>862</v>
      </c>
      <c r="AA25" s="2" t="s">
        <v>863</v>
      </c>
      <c r="AD25" s="2"/>
      <c r="AE25" s="2"/>
    </row>
    <row r="26" spans="4:41" x14ac:dyDescent="0.3">
      <c r="D26" s="2" t="s">
        <v>864</v>
      </c>
      <c r="G26" s="2" t="s">
        <v>865</v>
      </c>
      <c r="H26" s="2" t="s">
        <v>866</v>
      </c>
      <c r="I26" s="2" t="s">
        <v>867</v>
      </c>
      <c r="J26" s="2"/>
      <c r="K26" s="2" t="s">
        <v>868</v>
      </c>
      <c r="L26" s="2" t="s">
        <v>869</v>
      </c>
      <c r="M26" s="2" t="s">
        <v>870</v>
      </c>
      <c r="N26" s="2" t="s">
        <v>871</v>
      </c>
      <c r="O26" s="2" t="s">
        <v>872</v>
      </c>
      <c r="P26" s="2" t="s">
        <v>873</v>
      </c>
      <c r="Q26" s="2"/>
      <c r="R26" s="2" t="s">
        <v>874</v>
      </c>
      <c r="S26" s="2" t="s">
        <v>875</v>
      </c>
      <c r="T26" s="2" t="s">
        <v>876</v>
      </c>
      <c r="U26" s="2" t="s">
        <v>877</v>
      </c>
      <c r="X26" s="2" t="s">
        <v>878</v>
      </c>
      <c r="Y26" s="2" t="s">
        <v>879</v>
      </c>
      <c r="Z26" s="2" t="s">
        <v>880</v>
      </c>
      <c r="AA26" s="2" t="s">
        <v>881</v>
      </c>
      <c r="AD26" s="2"/>
      <c r="AE26" s="2"/>
    </row>
    <row r="27" spans="4:41" x14ac:dyDescent="0.3">
      <c r="D27" s="2" t="s">
        <v>882</v>
      </c>
      <c r="G27" s="2" t="s">
        <v>883</v>
      </c>
      <c r="H27" s="2" t="s">
        <v>884</v>
      </c>
      <c r="I27" s="2" t="s">
        <v>885</v>
      </c>
      <c r="J27" s="2"/>
      <c r="K27" s="2" t="s">
        <v>886</v>
      </c>
      <c r="L27" s="2" t="s">
        <v>887</v>
      </c>
      <c r="M27" s="2" t="s">
        <v>888</v>
      </c>
      <c r="N27" s="2" t="s">
        <v>889</v>
      </c>
      <c r="O27" s="2" t="s">
        <v>782</v>
      </c>
      <c r="P27" s="2" t="s">
        <v>890</v>
      </c>
      <c r="Q27" s="2"/>
      <c r="R27" s="2" t="s">
        <v>891</v>
      </c>
      <c r="S27" s="2" t="s">
        <v>892</v>
      </c>
      <c r="T27" s="2" t="s">
        <v>893</v>
      </c>
      <c r="U27" s="2" t="s">
        <v>894</v>
      </c>
      <c r="X27" s="2" t="s">
        <v>895</v>
      </c>
      <c r="Y27" s="2" t="s">
        <v>896</v>
      </c>
      <c r="Z27" s="2" t="s">
        <v>897</v>
      </c>
      <c r="AA27" s="2" t="s">
        <v>898</v>
      </c>
      <c r="AD27" s="2"/>
    </row>
    <row r="28" spans="4:41" x14ac:dyDescent="0.3">
      <c r="D28" s="2" t="s">
        <v>899</v>
      </c>
      <c r="G28" s="2" t="s">
        <v>900</v>
      </c>
      <c r="H28" s="2" t="s">
        <v>901</v>
      </c>
      <c r="I28" s="2" t="s">
        <v>902</v>
      </c>
      <c r="J28" s="2"/>
      <c r="K28" s="2" t="s">
        <v>903</v>
      </c>
      <c r="L28" s="2"/>
      <c r="M28" s="2" t="s">
        <v>904</v>
      </c>
      <c r="N28" s="2" t="s">
        <v>905</v>
      </c>
      <c r="O28" s="2" t="s">
        <v>906</v>
      </c>
      <c r="P28" s="2" t="s">
        <v>907</v>
      </c>
      <c r="Q28" s="2"/>
      <c r="R28" s="2" t="s">
        <v>908</v>
      </c>
      <c r="S28" s="2" t="s">
        <v>909</v>
      </c>
      <c r="T28" s="2" t="s">
        <v>910</v>
      </c>
      <c r="U28" s="2" t="s">
        <v>911</v>
      </c>
      <c r="X28" s="2" t="s">
        <v>912</v>
      </c>
      <c r="Y28" s="2" t="s">
        <v>913</v>
      </c>
      <c r="Z28" s="2" t="s">
        <v>914</v>
      </c>
      <c r="AA28" s="2" t="s">
        <v>915</v>
      </c>
      <c r="AD28" s="2"/>
    </row>
    <row r="29" spans="4:41" x14ac:dyDescent="0.3">
      <c r="D29" s="2" t="s">
        <v>655</v>
      </c>
      <c r="G29" s="2" t="s">
        <v>916</v>
      </c>
      <c r="H29" s="2" t="s">
        <v>917</v>
      </c>
      <c r="I29" s="2" t="s">
        <v>918</v>
      </c>
      <c r="J29" s="2"/>
      <c r="K29" s="2" t="s">
        <v>919</v>
      </c>
      <c r="L29" s="2"/>
      <c r="M29" s="2" t="s">
        <v>920</v>
      </c>
      <c r="N29" s="2" t="s">
        <v>921</v>
      </c>
      <c r="O29" s="2" t="s">
        <v>922</v>
      </c>
      <c r="P29" s="2" t="s">
        <v>923</v>
      </c>
      <c r="Q29" s="2"/>
      <c r="R29" s="2" t="s">
        <v>924</v>
      </c>
      <c r="S29" s="2" t="s">
        <v>925</v>
      </c>
      <c r="T29" s="2" t="s">
        <v>926</v>
      </c>
      <c r="U29" s="2" t="s">
        <v>927</v>
      </c>
      <c r="X29" s="2" t="s">
        <v>928</v>
      </c>
      <c r="Z29" s="2" t="s">
        <v>929</v>
      </c>
      <c r="AA29" s="2" t="s">
        <v>930</v>
      </c>
      <c r="AD29" s="2"/>
    </row>
    <row r="30" spans="4:41" x14ac:dyDescent="0.3">
      <c r="D30" s="2" t="s">
        <v>931</v>
      </c>
      <c r="G30" s="2" t="s">
        <v>932</v>
      </c>
      <c r="H30" s="2" t="s">
        <v>933</v>
      </c>
      <c r="J30" s="2"/>
      <c r="K30" s="2" t="s">
        <v>934</v>
      </c>
      <c r="L30" s="2"/>
      <c r="M30" s="2" t="s">
        <v>935</v>
      </c>
      <c r="N30" s="2" t="s">
        <v>936</v>
      </c>
      <c r="O30" s="2" t="s">
        <v>937</v>
      </c>
      <c r="P30" s="2" t="s">
        <v>938</v>
      </c>
      <c r="Q30" s="2"/>
      <c r="R30" s="2" t="s">
        <v>939</v>
      </c>
      <c r="S30" s="2" t="s">
        <v>869</v>
      </c>
      <c r="T30" s="2" t="s">
        <v>940</v>
      </c>
      <c r="U30" s="2" t="s">
        <v>941</v>
      </c>
      <c r="X30" s="2" t="s">
        <v>871</v>
      </c>
      <c r="Z30" s="2" t="s">
        <v>942</v>
      </c>
      <c r="AA30" s="2" t="s">
        <v>943</v>
      </c>
      <c r="AD30" s="2"/>
    </row>
    <row r="31" spans="4:41" x14ac:dyDescent="0.3">
      <c r="D31" s="2" t="s">
        <v>944</v>
      </c>
      <c r="G31" s="2" t="s">
        <v>945</v>
      </c>
      <c r="H31" s="2" t="s">
        <v>946</v>
      </c>
      <c r="J31" s="2"/>
      <c r="K31" s="2" t="s">
        <v>947</v>
      </c>
      <c r="L31" s="2"/>
      <c r="M31" s="2" t="s">
        <v>948</v>
      </c>
      <c r="N31" s="2" t="s">
        <v>949</v>
      </c>
      <c r="O31" s="2" t="s">
        <v>950</v>
      </c>
      <c r="P31" s="2" t="s">
        <v>951</v>
      </c>
      <c r="Q31" s="2"/>
      <c r="R31" s="2" t="s">
        <v>952</v>
      </c>
      <c r="S31" s="2" t="s">
        <v>953</v>
      </c>
      <c r="T31" s="2" t="s">
        <v>954</v>
      </c>
      <c r="U31" s="2" t="s">
        <v>955</v>
      </c>
      <c r="X31" s="2" t="s">
        <v>956</v>
      </c>
      <c r="Z31" s="2" t="s">
        <v>957</v>
      </c>
      <c r="AA31" s="2" t="s">
        <v>875</v>
      </c>
    </row>
    <row r="32" spans="4:41" x14ac:dyDescent="0.3">
      <c r="D32" s="2" t="s">
        <v>958</v>
      </c>
      <c r="G32" s="2" t="s">
        <v>959</v>
      </c>
      <c r="H32" s="2" t="s">
        <v>960</v>
      </c>
      <c r="J32" s="2"/>
      <c r="K32" s="2" t="s">
        <v>961</v>
      </c>
      <c r="L32" s="2"/>
      <c r="M32" s="2" t="s">
        <v>962</v>
      </c>
      <c r="N32" s="2" t="s">
        <v>963</v>
      </c>
      <c r="O32" s="2" t="s">
        <v>964</v>
      </c>
      <c r="P32" s="2" t="s">
        <v>965</v>
      </c>
      <c r="Q32" s="2"/>
      <c r="R32" s="2" t="s">
        <v>966</v>
      </c>
      <c r="T32" s="2" t="s">
        <v>967</v>
      </c>
      <c r="U32" s="2" t="s">
        <v>968</v>
      </c>
      <c r="X32" s="2" t="s">
        <v>969</v>
      </c>
      <c r="Z32" s="2" t="s">
        <v>970</v>
      </c>
      <c r="AA32" s="2" t="s">
        <v>971</v>
      </c>
    </row>
    <row r="33" spans="4:27" x14ac:dyDescent="0.3">
      <c r="D33" s="2" t="s">
        <v>972</v>
      </c>
      <c r="G33" s="2" t="s">
        <v>973</v>
      </c>
      <c r="H33" s="2" t="s">
        <v>974</v>
      </c>
      <c r="J33" s="2"/>
      <c r="K33" s="2" t="s">
        <v>975</v>
      </c>
      <c r="L33" s="2"/>
      <c r="N33" s="2" t="s">
        <v>976</v>
      </c>
      <c r="P33" s="2" t="s">
        <v>977</v>
      </c>
      <c r="Q33" s="2"/>
      <c r="T33" s="2" t="s">
        <v>978</v>
      </c>
      <c r="U33" s="2" t="s">
        <v>979</v>
      </c>
      <c r="X33" s="2" t="s">
        <v>980</v>
      </c>
      <c r="Z33" s="2" t="s">
        <v>981</v>
      </c>
      <c r="AA33" s="2" t="s">
        <v>982</v>
      </c>
    </row>
    <row r="34" spans="4:27" x14ac:dyDescent="0.3">
      <c r="D34" s="2" t="s">
        <v>983</v>
      </c>
      <c r="G34" s="2" t="s">
        <v>984</v>
      </c>
      <c r="H34" s="2" t="s">
        <v>985</v>
      </c>
      <c r="J34" s="2"/>
      <c r="K34" s="2" t="s">
        <v>986</v>
      </c>
      <c r="L34" s="2"/>
      <c r="N34" s="2" t="s">
        <v>987</v>
      </c>
      <c r="P34" s="2" t="s">
        <v>988</v>
      </c>
      <c r="Q34" s="2"/>
      <c r="T34" s="2" t="s">
        <v>989</v>
      </c>
      <c r="U34" s="2" t="s">
        <v>990</v>
      </c>
      <c r="X34" s="2" t="s">
        <v>991</v>
      </c>
      <c r="Z34" s="2" t="s">
        <v>992</v>
      </c>
      <c r="AA34" s="2" t="s">
        <v>846</v>
      </c>
    </row>
    <row r="35" spans="4:27" x14ac:dyDescent="0.3">
      <c r="D35" s="2" t="s">
        <v>993</v>
      </c>
      <c r="G35" s="2" t="s">
        <v>994</v>
      </c>
      <c r="H35" s="2" t="s">
        <v>995</v>
      </c>
      <c r="J35" s="2"/>
      <c r="K35" s="2" t="s">
        <v>996</v>
      </c>
      <c r="L35" s="2"/>
      <c r="N35" s="2" t="s">
        <v>997</v>
      </c>
      <c r="P35" s="2" t="s">
        <v>998</v>
      </c>
      <c r="Q35" s="2"/>
      <c r="T35" s="2" t="s">
        <v>881</v>
      </c>
      <c r="U35" s="2" t="s">
        <v>629</v>
      </c>
      <c r="X35" s="2" t="s">
        <v>999</v>
      </c>
      <c r="Z35" s="2" t="s">
        <v>1000</v>
      </c>
      <c r="AA35" s="2" t="s">
        <v>1001</v>
      </c>
    </row>
    <row r="36" spans="4:27" x14ac:dyDescent="0.3">
      <c r="D36" s="2" t="s">
        <v>1002</v>
      </c>
      <c r="G36" s="2" t="s">
        <v>1003</v>
      </c>
      <c r="H36" s="2" t="s">
        <v>1004</v>
      </c>
      <c r="J36" s="2"/>
      <c r="K36" s="2" t="s">
        <v>1005</v>
      </c>
      <c r="L36" s="2"/>
      <c r="N36" s="2" t="s">
        <v>1006</v>
      </c>
      <c r="P36" s="2" t="s">
        <v>1007</v>
      </c>
      <c r="Q36" s="2"/>
      <c r="T36" s="2" t="s">
        <v>1008</v>
      </c>
      <c r="U36" s="2" t="s">
        <v>1009</v>
      </c>
      <c r="X36" s="2" t="s">
        <v>1010</v>
      </c>
      <c r="Z36" s="2" t="s">
        <v>1011</v>
      </c>
      <c r="AA36" s="2" t="s">
        <v>1012</v>
      </c>
    </row>
    <row r="37" spans="4:27" x14ac:dyDescent="0.3">
      <c r="D37" s="2" t="s">
        <v>1013</v>
      </c>
      <c r="G37" s="2" t="s">
        <v>1014</v>
      </c>
      <c r="H37" s="2" t="s">
        <v>1015</v>
      </c>
      <c r="J37" s="2"/>
      <c r="K37" s="2" t="s">
        <v>1016</v>
      </c>
      <c r="L37" s="2"/>
      <c r="N37" s="2" t="s">
        <v>1017</v>
      </c>
      <c r="P37" s="2" t="s">
        <v>1018</v>
      </c>
      <c r="Q37" s="2"/>
      <c r="T37" s="2" t="s">
        <v>1019</v>
      </c>
      <c r="U37" s="2" t="s">
        <v>1020</v>
      </c>
      <c r="X37" s="2" t="s">
        <v>1021</v>
      </c>
      <c r="Z37" s="2" t="s">
        <v>1022</v>
      </c>
      <c r="AA37" s="2" t="s">
        <v>1023</v>
      </c>
    </row>
    <row r="38" spans="4:27" x14ac:dyDescent="0.3">
      <c r="D38" s="2" t="s">
        <v>1024</v>
      </c>
      <c r="G38" s="2" t="s">
        <v>1025</v>
      </c>
      <c r="H38" s="2" t="s">
        <v>1026</v>
      </c>
      <c r="J38" s="2"/>
      <c r="K38" s="2" t="s">
        <v>1027</v>
      </c>
      <c r="L38" s="2"/>
      <c r="N38" s="2" t="s">
        <v>1028</v>
      </c>
      <c r="P38" s="2" t="s">
        <v>1029</v>
      </c>
      <c r="Q38" s="2"/>
      <c r="T38" s="2" t="s">
        <v>1030</v>
      </c>
      <c r="U38" s="2" t="s">
        <v>1031</v>
      </c>
      <c r="X38" s="2" t="s">
        <v>1032</v>
      </c>
      <c r="Z38" s="2" t="s">
        <v>1033</v>
      </c>
      <c r="AA38" s="2" t="s">
        <v>1034</v>
      </c>
    </row>
    <row r="39" spans="4:27" x14ac:dyDescent="0.3">
      <c r="D39" s="2" t="s">
        <v>1035</v>
      </c>
      <c r="G39" s="2" t="s">
        <v>1036</v>
      </c>
      <c r="H39" s="2" t="s">
        <v>1037</v>
      </c>
      <c r="J39" s="2"/>
      <c r="K39" s="2" t="s">
        <v>879</v>
      </c>
      <c r="L39" s="2"/>
      <c r="N39" s="2" t="s">
        <v>643</v>
      </c>
      <c r="P39" s="2" t="s">
        <v>1038</v>
      </c>
      <c r="Q39" s="2"/>
      <c r="T39" s="2" t="s">
        <v>1039</v>
      </c>
      <c r="U39" s="2" t="s">
        <v>1040</v>
      </c>
      <c r="X39" s="2" t="s">
        <v>1041</v>
      </c>
      <c r="Z39" s="2" t="s">
        <v>1042</v>
      </c>
      <c r="AA39" s="2" t="s">
        <v>1043</v>
      </c>
    </row>
    <row r="40" spans="4:27" x14ac:dyDescent="0.3">
      <c r="D40" s="2" t="s">
        <v>1044</v>
      </c>
      <c r="G40" s="2" t="s">
        <v>1045</v>
      </c>
      <c r="H40" s="2" t="s">
        <v>1046</v>
      </c>
      <c r="J40" s="2"/>
      <c r="K40" s="2" t="s">
        <v>1047</v>
      </c>
      <c r="L40" s="2"/>
      <c r="N40" s="2" t="s">
        <v>1048</v>
      </c>
      <c r="Q40" s="2"/>
      <c r="T40" s="2" t="s">
        <v>1049</v>
      </c>
      <c r="U40" s="2" t="s">
        <v>1050</v>
      </c>
      <c r="X40" s="2" t="s">
        <v>663</v>
      </c>
      <c r="Z40" s="2" t="s">
        <v>1051</v>
      </c>
      <c r="AA40" s="2" t="s">
        <v>1052</v>
      </c>
    </row>
    <row r="41" spans="4:27" x14ac:dyDescent="0.3">
      <c r="D41" s="2" t="s">
        <v>827</v>
      </c>
      <c r="G41" s="2" t="s">
        <v>1053</v>
      </c>
      <c r="H41" s="2" t="s">
        <v>1054</v>
      </c>
      <c r="J41" s="2"/>
      <c r="K41" s="2" t="s">
        <v>1055</v>
      </c>
      <c r="L41" s="2"/>
      <c r="N41" s="2" t="s">
        <v>1056</v>
      </c>
      <c r="Q41" s="2"/>
      <c r="T41" s="2" t="s">
        <v>1057</v>
      </c>
      <c r="U41" s="2" t="s">
        <v>1058</v>
      </c>
      <c r="X41" s="2" t="s">
        <v>1059</v>
      </c>
      <c r="Z41" s="2" t="s">
        <v>1060</v>
      </c>
      <c r="AA41" s="2" t="s">
        <v>1061</v>
      </c>
    </row>
    <row r="42" spans="4:27" x14ac:dyDescent="0.3">
      <c r="D42" s="2" t="s">
        <v>548</v>
      </c>
      <c r="G42" s="2" t="s">
        <v>1062</v>
      </c>
      <c r="H42" s="2" t="s">
        <v>1063</v>
      </c>
      <c r="J42" s="2"/>
      <c r="K42" s="2" t="s">
        <v>1064</v>
      </c>
      <c r="L42" s="2"/>
      <c r="N42" s="2" t="s">
        <v>1065</v>
      </c>
      <c r="Q42" s="2"/>
      <c r="T42" s="2" t="s">
        <v>1066</v>
      </c>
      <c r="U42" s="2" t="s">
        <v>1067</v>
      </c>
      <c r="X42" s="2" t="s">
        <v>1068</v>
      </c>
      <c r="Z42" s="2" t="s">
        <v>1069</v>
      </c>
      <c r="AA42" s="2" t="s">
        <v>1070</v>
      </c>
    </row>
    <row r="43" spans="4:27" x14ac:dyDescent="0.3">
      <c r="D43" s="2" t="s">
        <v>1071</v>
      </c>
      <c r="G43" s="2" t="s">
        <v>1072</v>
      </c>
      <c r="H43" s="2" t="s">
        <v>1073</v>
      </c>
      <c r="J43" s="2"/>
      <c r="K43" s="2" t="s">
        <v>1074</v>
      </c>
      <c r="L43" s="2"/>
      <c r="N43" s="2" t="s">
        <v>1075</v>
      </c>
      <c r="Q43" s="2"/>
      <c r="T43" s="2" t="s">
        <v>1076</v>
      </c>
      <c r="U43" s="2"/>
      <c r="X43" s="2" t="s">
        <v>1077</v>
      </c>
      <c r="Z43" s="2" t="s">
        <v>1078</v>
      </c>
      <c r="AA43" s="2" t="s">
        <v>1079</v>
      </c>
    </row>
    <row r="44" spans="4:27" x14ac:dyDescent="0.3">
      <c r="D44" s="2" t="s">
        <v>1080</v>
      </c>
      <c r="G44" s="2" t="s">
        <v>1081</v>
      </c>
      <c r="H44" s="2" t="s">
        <v>1082</v>
      </c>
      <c r="J44" s="2"/>
      <c r="K44" s="2" t="s">
        <v>1083</v>
      </c>
      <c r="L44" s="2"/>
      <c r="N44" s="2" t="s">
        <v>1084</v>
      </c>
      <c r="Q44" s="2"/>
      <c r="T44" s="2" t="s">
        <v>1085</v>
      </c>
      <c r="U44" s="2"/>
      <c r="X44" s="2" t="s">
        <v>1086</v>
      </c>
      <c r="Z44" s="2" t="s">
        <v>1087</v>
      </c>
      <c r="AA44" s="2" t="s">
        <v>1088</v>
      </c>
    </row>
    <row r="45" spans="4:27" x14ac:dyDescent="0.3">
      <c r="D45" s="2" t="s">
        <v>1089</v>
      </c>
      <c r="G45" s="2" t="s">
        <v>1090</v>
      </c>
      <c r="H45" s="2" t="s">
        <v>1091</v>
      </c>
      <c r="J45" s="2"/>
      <c r="L45" s="2"/>
      <c r="N45" s="2" t="s">
        <v>1092</v>
      </c>
      <c r="Q45" s="2"/>
      <c r="T45" s="2" t="s">
        <v>1093</v>
      </c>
      <c r="U45" s="2"/>
      <c r="X45" s="2" t="s">
        <v>1094</v>
      </c>
      <c r="Z45" s="2" t="s">
        <v>1027</v>
      </c>
    </row>
    <row r="46" spans="4:27" x14ac:dyDescent="0.3">
      <c r="D46" s="2" t="s">
        <v>1095</v>
      </c>
      <c r="G46" s="2" t="s">
        <v>1096</v>
      </c>
      <c r="H46" s="2" t="s">
        <v>1097</v>
      </c>
      <c r="J46" s="2"/>
      <c r="L46" s="2"/>
      <c r="N46" s="2" t="s">
        <v>1098</v>
      </c>
      <c r="Q46" s="2"/>
      <c r="T46" s="2" t="s">
        <v>1099</v>
      </c>
      <c r="U46" s="2"/>
      <c r="X46" s="2" t="s">
        <v>1100</v>
      </c>
      <c r="Z46" s="2" t="s">
        <v>1101</v>
      </c>
    </row>
    <row r="47" spans="4:27" x14ac:dyDescent="0.3">
      <c r="D47" s="2" t="s">
        <v>1102</v>
      </c>
      <c r="G47" s="2" t="s">
        <v>709</v>
      </c>
      <c r="H47" s="2" t="s">
        <v>1103</v>
      </c>
      <c r="J47" s="2"/>
      <c r="L47" s="2"/>
      <c r="N47" s="2" t="s">
        <v>1104</v>
      </c>
      <c r="Q47" s="2"/>
      <c r="T47" s="2" t="s">
        <v>1105</v>
      </c>
      <c r="U47" s="2"/>
      <c r="X47" s="2" t="s">
        <v>1106</v>
      </c>
      <c r="Z47" s="2" t="s">
        <v>1107</v>
      </c>
    </row>
    <row r="48" spans="4:27" x14ac:dyDescent="0.3">
      <c r="D48" s="2" t="s">
        <v>1108</v>
      </c>
      <c r="G48" s="2" t="s">
        <v>1109</v>
      </c>
      <c r="H48" s="2" t="s">
        <v>1110</v>
      </c>
      <c r="J48" s="2"/>
      <c r="L48" s="2"/>
      <c r="N48" s="2" t="s">
        <v>1111</v>
      </c>
      <c r="Q48" s="2"/>
      <c r="T48" s="2" t="s">
        <v>1112</v>
      </c>
      <c r="U48" s="2"/>
      <c r="X48" s="2" t="s">
        <v>1113</v>
      </c>
      <c r="Z48" s="2" t="s">
        <v>1114</v>
      </c>
    </row>
    <row r="49" spans="4:26" x14ac:dyDescent="0.3">
      <c r="D49" s="2" t="s">
        <v>1115</v>
      </c>
      <c r="H49" s="2" t="s">
        <v>1116</v>
      </c>
      <c r="J49" s="2"/>
      <c r="L49" s="2"/>
      <c r="N49" s="2" t="s">
        <v>1117</v>
      </c>
      <c r="Q49" s="2"/>
      <c r="T49" s="2" t="s">
        <v>1118</v>
      </c>
      <c r="U49" s="2"/>
      <c r="X49" s="2" t="s">
        <v>1119</v>
      </c>
      <c r="Z49" s="2" t="s">
        <v>1083</v>
      </c>
    </row>
    <row r="50" spans="4:26" x14ac:dyDescent="0.3">
      <c r="D50" s="2" t="s">
        <v>1120</v>
      </c>
      <c r="H50" s="2" t="s">
        <v>1121</v>
      </c>
      <c r="J50" s="2"/>
      <c r="L50" s="2"/>
      <c r="N50" s="2" t="s">
        <v>1122</v>
      </c>
      <c r="Q50" s="2"/>
      <c r="T50" s="2" t="s">
        <v>1123</v>
      </c>
      <c r="U50" s="2"/>
      <c r="X50" s="2" t="s">
        <v>1124</v>
      </c>
    </row>
    <row r="51" spans="4:26" x14ac:dyDescent="0.3">
      <c r="D51" s="2" t="s">
        <v>1125</v>
      </c>
      <c r="H51" s="2" t="s">
        <v>898</v>
      </c>
      <c r="J51" s="2"/>
      <c r="L51" s="2"/>
      <c r="N51" s="2" t="s">
        <v>1126</v>
      </c>
      <c r="Q51" s="2"/>
      <c r="T51" s="2" t="s">
        <v>1127</v>
      </c>
      <c r="U51" s="2"/>
      <c r="X51" s="2" t="s">
        <v>1128</v>
      </c>
    </row>
    <row r="52" spans="4:26" x14ac:dyDescent="0.3">
      <c r="D52" s="2" t="s">
        <v>1129</v>
      </c>
      <c r="H52" s="2" t="s">
        <v>1130</v>
      </c>
      <c r="J52" s="2"/>
      <c r="L52" s="2"/>
      <c r="N52" s="2" t="s">
        <v>1131</v>
      </c>
      <c r="Q52" s="2"/>
      <c r="T52" s="2" t="s">
        <v>1132</v>
      </c>
      <c r="U52" s="2"/>
      <c r="X52" s="2" t="s">
        <v>1133</v>
      </c>
    </row>
    <row r="53" spans="4:26" x14ac:dyDescent="0.3">
      <c r="D53" s="2" t="s">
        <v>1134</v>
      </c>
      <c r="H53" s="2" t="s">
        <v>1135</v>
      </c>
      <c r="J53" s="2"/>
      <c r="L53" s="2"/>
      <c r="N53" s="2" t="s">
        <v>1136</v>
      </c>
      <c r="Q53" s="2"/>
      <c r="T53" s="2" t="s">
        <v>1137</v>
      </c>
      <c r="U53" s="2"/>
      <c r="X53" s="2" t="s">
        <v>1138</v>
      </c>
    </row>
    <row r="54" spans="4:26" x14ac:dyDescent="0.3">
      <c r="D54" s="2" t="s">
        <v>1139</v>
      </c>
      <c r="H54" s="2" t="s">
        <v>1140</v>
      </c>
      <c r="J54" s="2"/>
      <c r="L54" s="2"/>
      <c r="N54" s="2" t="s">
        <v>763</v>
      </c>
      <c r="Q54" s="2"/>
      <c r="T54" s="2" t="s">
        <v>1141</v>
      </c>
      <c r="U54" s="2"/>
      <c r="X54" s="2" t="s">
        <v>1142</v>
      </c>
    </row>
    <row r="55" spans="4:26" x14ac:dyDescent="0.3">
      <c r="D55" s="2" t="s">
        <v>643</v>
      </c>
      <c r="H55" s="2" t="s">
        <v>1143</v>
      </c>
      <c r="J55" s="2"/>
      <c r="L55" s="2"/>
      <c r="N55" s="2" t="s">
        <v>1144</v>
      </c>
      <c r="Q55" s="2"/>
      <c r="T55" s="2" t="s">
        <v>1145</v>
      </c>
      <c r="U55" s="2"/>
      <c r="X55" s="2" t="s">
        <v>1146</v>
      </c>
    </row>
    <row r="56" spans="4:26" x14ac:dyDescent="0.3">
      <c r="D56" s="2" t="s">
        <v>663</v>
      </c>
      <c r="H56" s="2" t="s">
        <v>459</v>
      </c>
      <c r="J56" s="2"/>
      <c r="L56" s="2"/>
      <c r="N56" s="2" t="s">
        <v>1147</v>
      </c>
      <c r="Q56" s="2"/>
      <c r="T56" s="2" t="s">
        <v>1148</v>
      </c>
      <c r="U56" s="2"/>
      <c r="X56" s="2" t="s">
        <v>1149</v>
      </c>
    </row>
    <row r="57" spans="4:26" x14ac:dyDescent="0.3">
      <c r="D57" s="2" t="s">
        <v>1150</v>
      </c>
      <c r="H57" s="2" t="s">
        <v>1151</v>
      </c>
      <c r="J57" s="2"/>
      <c r="L57" s="2"/>
      <c r="N57" s="2" t="s">
        <v>1152</v>
      </c>
      <c r="Q57" s="2"/>
      <c r="T57" s="2" t="s">
        <v>1014</v>
      </c>
      <c r="U57" s="2"/>
      <c r="X57" s="2" t="s">
        <v>1153</v>
      </c>
    </row>
    <row r="58" spans="4:26" x14ac:dyDescent="0.3">
      <c r="D58" s="2" t="s">
        <v>1154</v>
      </c>
      <c r="H58" s="2" t="s">
        <v>1155</v>
      </c>
      <c r="J58" s="2"/>
      <c r="L58" s="2"/>
      <c r="N58" s="2" t="s">
        <v>1156</v>
      </c>
      <c r="Q58" s="2"/>
      <c r="T58" s="2" t="s">
        <v>1157</v>
      </c>
      <c r="U58" s="2"/>
      <c r="X58" s="2" t="s">
        <v>1158</v>
      </c>
    </row>
    <row r="59" spans="4:26" x14ac:dyDescent="0.3">
      <c r="D59" s="2" t="s">
        <v>1159</v>
      </c>
      <c r="H59" s="2" t="s">
        <v>1160</v>
      </c>
      <c r="J59" s="2"/>
      <c r="L59" s="2"/>
      <c r="N59" s="2" t="s">
        <v>1161</v>
      </c>
      <c r="Q59" s="2"/>
      <c r="T59" s="2" t="s">
        <v>1162</v>
      </c>
      <c r="U59" s="2"/>
      <c r="X59" s="2" t="s">
        <v>1163</v>
      </c>
    </row>
    <row r="60" spans="4:26" x14ac:dyDescent="0.3">
      <c r="D60" s="2" t="s">
        <v>1164</v>
      </c>
      <c r="H60" s="2" t="s">
        <v>1165</v>
      </c>
      <c r="J60" s="2"/>
      <c r="L60" s="2"/>
      <c r="N60" s="2" t="s">
        <v>1057</v>
      </c>
      <c r="Q60" s="2"/>
      <c r="T60" s="2" t="s">
        <v>1166</v>
      </c>
      <c r="U60" s="2"/>
      <c r="X60" s="2" t="s">
        <v>1167</v>
      </c>
    </row>
    <row r="61" spans="4:26" x14ac:dyDescent="0.3">
      <c r="D61" s="2" t="s">
        <v>1168</v>
      </c>
      <c r="H61" s="2" t="s">
        <v>1169</v>
      </c>
      <c r="J61" s="2"/>
      <c r="L61" s="2"/>
      <c r="N61" s="2" t="s">
        <v>1066</v>
      </c>
      <c r="Q61" s="2"/>
      <c r="T61" s="2" t="s">
        <v>1170</v>
      </c>
      <c r="U61" s="2"/>
      <c r="X61" s="2" t="s">
        <v>1171</v>
      </c>
    </row>
    <row r="62" spans="4:26" x14ac:dyDescent="0.3">
      <c r="D62" s="2" t="s">
        <v>1172</v>
      </c>
      <c r="H62" s="2" t="s">
        <v>1173</v>
      </c>
      <c r="J62" s="2"/>
      <c r="L62" s="2"/>
      <c r="N62" s="2" t="s">
        <v>1174</v>
      </c>
      <c r="Q62" s="2"/>
      <c r="T62" s="2" t="s">
        <v>1175</v>
      </c>
      <c r="U62" s="2"/>
      <c r="X62" s="2" t="s">
        <v>1176</v>
      </c>
    </row>
    <row r="63" spans="4:26" x14ac:dyDescent="0.3">
      <c r="D63" s="2" t="s">
        <v>1177</v>
      </c>
      <c r="H63" s="2" t="s">
        <v>1178</v>
      </c>
      <c r="J63" s="2"/>
      <c r="L63" s="2"/>
      <c r="N63" s="2" t="s">
        <v>1179</v>
      </c>
      <c r="Q63" s="2"/>
      <c r="T63" s="2" t="s">
        <v>1180</v>
      </c>
      <c r="U63" s="2"/>
      <c r="X63" s="2" t="s">
        <v>1181</v>
      </c>
    </row>
    <row r="64" spans="4:26" x14ac:dyDescent="0.3">
      <c r="D64" s="2" t="s">
        <v>1110</v>
      </c>
      <c r="H64" s="2" t="s">
        <v>1182</v>
      </c>
      <c r="J64" s="2"/>
      <c r="L64" s="2"/>
      <c r="N64" s="2" t="s">
        <v>1183</v>
      </c>
      <c r="Q64" s="2"/>
      <c r="T64" s="2" t="s">
        <v>1184</v>
      </c>
      <c r="U64" s="2"/>
      <c r="X64" s="2" t="s">
        <v>1185</v>
      </c>
    </row>
    <row r="65" spans="4:24" x14ac:dyDescent="0.3">
      <c r="D65" s="2" t="s">
        <v>1186</v>
      </c>
      <c r="H65" s="2" t="s">
        <v>1187</v>
      </c>
      <c r="J65" s="2"/>
      <c r="L65" s="2"/>
      <c r="N65" s="2" t="s">
        <v>1188</v>
      </c>
      <c r="Q65" s="2"/>
      <c r="T65" s="2" t="s">
        <v>1189</v>
      </c>
      <c r="U65" s="2"/>
      <c r="X65" s="2" t="s">
        <v>1190</v>
      </c>
    </row>
    <row r="66" spans="4:24" x14ac:dyDescent="0.3">
      <c r="D66" s="2" t="s">
        <v>1191</v>
      </c>
      <c r="H66" s="2" t="s">
        <v>1192</v>
      </c>
      <c r="J66" s="2"/>
      <c r="L66" s="2"/>
      <c r="N66" s="2" t="s">
        <v>1193</v>
      </c>
      <c r="Q66" s="2"/>
      <c r="T66" s="2" t="s">
        <v>1194</v>
      </c>
      <c r="U66" s="2"/>
      <c r="X66" s="2" t="s">
        <v>1195</v>
      </c>
    </row>
    <row r="67" spans="4:24" x14ac:dyDescent="0.3">
      <c r="D67" s="2" t="s">
        <v>1196</v>
      </c>
      <c r="H67" s="2" t="s">
        <v>1197</v>
      </c>
      <c r="J67" s="2"/>
      <c r="L67" s="2"/>
      <c r="N67" s="2" t="s">
        <v>1198</v>
      </c>
      <c r="Q67" s="2"/>
      <c r="U67" s="2"/>
      <c r="X67" s="2" t="s">
        <v>1199</v>
      </c>
    </row>
    <row r="68" spans="4:24" x14ac:dyDescent="0.3">
      <c r="D68" s="2" t="s">
        <v>881</v>
      </c>
      <c r="H68" s="2" t="s">
        <v>1200</v>
      </c>
      <c r="J68" s="2"/>
      <c r="L68" s="2"/>
      <c r="N68" s="2" t="s">
        <v>1201</v>
      </c>
      <c r="Q68" s="2"/>
      <c r="U68" s="2"/>
      <c r="X68" s="2" t="s">
        <v>1202</v>
      </c>
    </row>
    <row r="69" spans="4:24" x14ac:dyDescent="0.3">
      <c r="D69" s="2" t="s">
        <v>1203</v>
      </c>
      <c r="H69" s="2" t="s">
        <v>1204</v>
      </c>
      <c r="J69" s="2"/>
      <c r="L69" s="2"/>
      <c r="N69" s="2" t="s">
        <v>1205</v>
      </c>
      <c r="Q69" s="2"/>
      <c r="U69" s="2"/>
      <c r="X69" s="2" t="s">
        <v>1206</v>
      </c>
    </row>
    <row r="70" spans="4:24" x14ac:dyDescent="0.3">
      <c r="D70" s="2" t="s">
        <v>1207</v>
      </c>
      <c r="H70" s="2" t="s">
        <v>1208</v>
      </c>
      <c r="J70" s="2"/>
      <c r="L70" s="2"/>
      <c r="N70" s="2" t="s">
        <v>1209</v>
      </c>
      <c r="Q70" s="2"/>
      <c r="U70" s="2"/>
      <c r="X70" s="2" t="s">
        <v>1210</v>
      </c>
    </row>
    <row r="71" spans="4:24" x14ac:dyDescent="0.3">
      <c r="D71" s="2" t="s">
        <v>1211</v>
      </c>
      <c r="H71" s="2" t="s">
        <v>1212</v>
      </c>
      <c r="J71" s="2"/>
      <c r="L71" s="2"/>
      <c r="N71" s="2" t="s">
        <v>1213</v>
      </c>
      <c r="Q71" s="2"/>
      <c r="U71" s="2"/>
      <c r="X71" s="2" t="s">
        <v>1214</v>
      </c>
    </row>
    <row r="72" spans="4:24" x14ac:dyDescent="0.3">
      <c r="D72" s="2" t="s">
        <v>1215</v>
      </c>
      <c r="H72" s="2" t="s">
        <v>1216</v>
      </c>
      <c r="J72" s="2"/>
      <c r="L72" s="2"/>
      <c r="N72" s="2" t="s">
        <v>1217</v>
      </c>
      <c r="Q72" s="2"/>
      <c r="U72" s="2"/>
      <c r="X72" s="2" t="s">
        <v>1218</v>
      </c>
    </row>
    <row r="73" spans="4:24" x14ac:dyDescent="0.3">
      <c r="D73" s="2" t="s">
        <v>1219</v>
      </c>
      <c r="H73" s="2" t="s">
        <v>1220</v>
      </c>
      <c r="J73" s="2"/>
      <c r="L73" s="2"/>
      <c r="N73" s="2" t="s">
        <v>1221</v>
      </c>
      <c r="Q73" s="2"/>
      <c r="U73" s="2"/>
      <c r="X73" s="2" t="s">
        <v>1222</v>
      </c>
    </row>
    <row r="74" spans="4:24" x14ac:dyDescent="0.3">
      <c r="D74" s="2" t="s">
        <v>1223</v>
      </c>
      <c r="H74" s="2" t="s">
        <v>1224</v>
      </c>
      <c r="J74" s="2"/>
      <c r="L74" s="2"/>
      <c r="N74" s="2" t="s">
        <v>1225</v>
      </c>
      <c r="Q74" s="2"/>
      <c r="U74" s="2"/>
      <c r="X74" s="2" t="s">
        <v>1226</v>
      </c>
    </row>
    <row r="75" spans="4:24" x14ac:dyDescent="0.3">
      <c r="D75" s="2" t="s">
        <v>1066</v>
      </c>
      <c r="H75" s="2" t="s">
        <v>1227</v>
      </c>
      <c r="J75" s="2"/>
      <c r="L75" s="2"/>
      <c r="N75" s="2" t="s">
        <v>1228</v>
      </c>
      <c r="Q75" s="2"/>
      <c r="U75" s="2"/>
      <c r="X75" s="2" t="s">
        <v>606</v>
      </c>
    </row>
    <row r="76" spans="4:24" x14ac:dyDescent="0.3">
      <c r="D76" s="2" t="s">
        <v>1229</v>
      </c>
      <c r="H76" s="2" t="s">
        <v>1230</v>
      </c>
      <c r="J76" s="2"/>
      <c r="L76" s="2"/>
      <c r="N76" s="2" t="s">
        <v>1231</v>
      </c>
      <c r="Q76" s="2"/>
      <c r="U76" s="2"/>
      <c r="X76" s="2" t="s">
        <v>1232</v>
      </c>
    </row>
    <row r="77" spans="4:24" x14ac:dyDescent="0.3">
      <c r="D77" s="2" t="s">
        <v>1233</v>
      </c>
      <c r="H77" s="2" t="s">
        <v>1234</v>
      </c>
      <c r="J77" s="2"/>
      <c r="N77" s="2" t="s">
        <v>1235</v>
      </c>
      <c r="Q77" s="2"/>
      <c r="U77" s="2"/>
      <c r="X77" s="2" t="s">
        <v>1236</v>
      </c>
    </row>
    <row r="78" spans="4:24" x14ac:dyDescent="0.3">
      <c r="D78" s="2" t="s">
        <v>1237</v>
      </c>
      <c r="H78" s="2" t="s">
        <v>1238</v>
      </c>
      <c r="J78" s="2"/>
      <c r="N78" s="2" t="s">
        <v>1127</v>
      </c>
      <c r="Q78" s="2"/>
      <c r="U78" s="2"/>
      <c r="X78" s="2" t="s">
        <v>1239</v>
      </c>
    </row>
    <row r="79" spans="4:24" x14ac:dyDescent="0.3">
      <c r="D79" s="2" t="s">
        <v>771</v>
      </c>
      <c r="H79" s="2" t="s">
        <v>1240</v>
      </c>
      <c r="J79" s="2"/>
      <c r="N79" s="2" t="s">
        <v>1241</v>
      </c>
      <c r="Q79" s="2"/>
      <c r="U79" s="2"/>
      <c r="X79" s="2" t="s">
        <v>1242</v>
      </c>
    </row>
    <row r="80" spans="4:24" x14ac:dyDescent="0.3">
      <c r="D80" s="2" t="s">
        <v>1243</v>
      </c>
      <c r="H80" s="2" t="s">
        <v>1244</v>
      </c>
      <c r="J80" s="2"/>
      <c r="N80" s="2" t="s">
        <v>1145</v>
      </c>
      <c r="Q80" s="2"/>
      <c r="U80" s="2"/>
      <c r="X80" s="2" t="s">
        <v>1245</v>
      </c>
    </row>
    <row r="81" spans="4:24" x14ac:dyDescent="0.3">
      <c r="D81" s="2" t="s">
        <v>1246</v>
      </c>
      <c r="H81" s="2" t="s">
        <v>1247</v>
      </c>
      <c r="J81" s="2"/>
      <c r="N81" s="2" t="s">
        <v>990</v>
      </c>
      <c r="Q81" s="2"/>
      <c r="U81" s="2"/>
      <c r="X81" s="2" t="s">
        <v>1248</v>
      </c>
    </row>
    <row r="82" spans="4:24" x14ac:dyDescent="0.3">
      <c r="D82" s="2" t="s">
        <v>1249</v>
      </c>
      <c r="H82" s="2" t="s">
        <v>1250</v>
      </c>
      <c r="J82" s="2"/>
      <c r="N82" s="2" t="s">
        <v>582</v>
      </c>
      <c r="Q82" s="2"/>
      <c r="U82" s="2"/>
      <c r="X82" s="2" t="s">
        <v>879</v>
      </c>
    </row>
    <row r="83" spans="4:24" x14ac:dyDescent="0.3">
      <c r="D83" s="2" t="s">
        <v>1251</v>
      </c>
      <c r="H83" s="2" t="s">
        <v>1252</v>
      </c>
      <c r="J83" s="2"/>
      <c r="N83" s="2" t="s">
        <v>1253</v>
      </c>
      <c r="Q83" s="2"/>
      <c r="U83" s="2"/>
      <c r="X83" s="2" t="s">
        <v>1254</v>
      </c>
    </row>
    <row r="84" spans="4:24" x14ac:dyDescent="0.3">
      <c r="D84" s="2" t="s">
        <v>1255</v>
      </c>
      <c r="H84" s="2" t="s">
        <v>1256</v>
      </c>
      <c r="J84" s="2"/>
      <c r="N84" s="2" t="s">
        <v>1257</v>
      </c>
      <c r="Q84" s="2"/>
      <c r="U84" s="2"/>
      <c r="X84" s="2" t="s">
        <v>1258</v>
      </c>
    </row>
    <row r="85" spans="4:24" x14ac:dyDescent="0.3">
      <c r="D85" s="2" t="s">
        <v>1259</v>
      </c>
      <c r="H85" s="2" t="s">
        <v>1260</v>
      </c>
      <c r="J85" s="2"/>
      <c r="N85" s="2" t="s">
        <v>1261</v>
      </c>
      <c r="Q85" s="2"/>
      <c r="U85" s="2"/>
      <c r="X85" s="2" t="s">
        <v>1262</v>
      </c>
    </row>
    <row r="86" spans="4:24" x14ac:dyDescent="0.3">
      <c r="D86" s="2" t="s">
        <v>1263</v>
      </c>
      <c r="H86" s="2" t="s">
        <v>1264</v>
      </c>
      <c r="J86" s="2"/>
      <c r="N86" s="2" t="s">
        <v>1265</v>
      </c>
      <c r="Q86" s="2"/>
      <c r="U86" s="2"/>
      <c r="X86" s="2" t="s">
        <v>1266</v>
      </c>
    </row>
    <row r="87" spans="4:24" x14ac:dyDescent="0.3">
      <c r="D87" s="2" t="s">
        <v>1202</v>
      </c>
      <c r="H87" s="2" t="s">
        <v>1267</v>
      </c>
      <c r="J87" s="2"/>
      <c r="N87" s="2" t="s">
        <v>1268</v>
      </c>
      <c r="Q87" s="2"/>
      <c r="U87" s="2"/>
      <c r="X87" s="2" t="s">
        <v>1269</v>
      </c>
    </row>
    <row r="88" spans="4:24" x14ac:dyDescent="0.3">
      <c r="D88" s="2" t="s">
        <v>673</v>
      </c>
      <c r="H88" s="2" t="s">
        <v>1270</v>
      </c>
      <c r="J88" s="2"/>
      <c r="N88" s="2" t="s">
        <v>1271</v>
      </c>
      <c r="Q88" s="2"/>
      <c r="U88" s="2"/>
      <c r="X88" s="2" t="s">
        <v>709</v>
      </c>
    </row>
    <row r="89" spans="4:24" x14ac:dyDescent="0.3">
      <c r="D89" s="2" t="s">
        <v>1272</v>
      </c>
      <c r="H89" s="2" t="s">
        <v>1273</v>
      </c>
      <c r="J89" s="2"/>
      <c r="N89" s="2" t="s">
        <v>1274</v>
      </c>
      <c r="Q89" s="2"/>
      <c r="U89" s="2"/>
      <c r="X89" s="2" t="s">
        <v>1275</v>
      </c>
    </row>
    <row r="90" spans="4:24" x14ac:dyDescent="0.3">
      <c r="D90" s="2" t="s">
        <v>1276</v>
      </c>
      <c r="H90" s="2" t="s">
        <v>1277</v>
      </c>
      <c r="J90" s="2"/>
      <c r="N90" s="2" t="s">
        <v>1278</v>
      </c>
      <c r="Q90" s="2"/>
      <c r="U90" s="2"/>
    </row>
    <row r="91" spans="4:24" x14ac:dyDescent="0.3">
      <c r="D91" s="2" t="s">
        <v>1279</v>
      </c>
      <c r="H91" s="2" t="s">
        <v>951</v>
      </c>
      <c r="J91" s="2"/>
      <c r="N91" s="2" t="s">
        <v>1280</v>
      </c>
      <c r="Q91" s="2"/>
      <c r="U91" s="2"/>
    </row>
    <row r="92" spans="4:24" x14ac:dyDescent="0.3">
      <c r="D92" s="2" t="s">
        <v>888</v>
      </c>
      <c r="H92" s="2" t="s">
        <v>1281</v>
      </c>
      <c r="J92" s="2"/>
      <c r="N92" s="2" t="s">
        <v>1282</v>
      </c>
      <c r="Q92" s="2"/>
      <c r="U92" s="2"/>
    </row>
    <row r="93" spans="4:24" x14ac:dyDescent="0.3">
      <c r="D93" s="2" t="s">
        <v>582</v>
      </c>
      <c r="H93" s="2" t="s">
        <v>1283</v>
      </c>
      <c r="J93" s="2"/>
      <c r="N93" s="2" t="s">
        <v>1284</v>
      </c>
      <c r="Q93" s="2"/>
      <c r="U93" s="2"/>
    </row>
    <row r="94" spans="4:24" x14ac:dyDescent="0.3">
      <c r="D94" s="2" t="s">
        <v>1285</v>
      </c>
      <c r="H94" s="2" t="s">
        <v>1286</v>
      </c>
      <c r="J94" s="2"/>
      <c r="N94" s="2" t="s">
        <v>1287</v>
      </c>
      <c r="Q94" s="2"/>
      <c r="U94" s="2"/>
    </row>
    <row r="95" spans="4:24" x14ac:dyDescent="0.3">
      <c r="D95" s="2" t="s">
        <v>1288</v>
      </c>
      <c r="H95" s="2" t="s">
        <v>1289</v>
      </c>
      <c r="J95" s="2"/>
      <c r="N95" s="2" t="s">
        <v>1290</v>
      </c>
      <c r="Q95" s="2"/>
      <c r="U95" s="2"/>
    </row>
    <row r="96" spans="4:24" x14ac:dyDescent="0.3">
      <c r="D96" s="2" t="s">
        <v>1291</v>
      </c>
      <c r="H96" s="2" t="s">
        <v>1292</v>
      </c>
      <c r="J96" s="2"/>
      <c r="N96" s="2" t="s">
        <v>1293</v>
      </c>
      <c r="Q96" s="2"/>
      <c r="U96" s="2"/>
    </row>
    <row r="97" spans="4:21" x14ac:dyDescent="0.3">
      <c r="D97" s="2" t="s">
        <v>1078</v>
      </c>
      <c r="H97" s="2" t="s">
        <v>1294</v>
      </c>
      <c r="J97" s="2"/>
      <c r="N97" s="2" t="s">
        <v>1295</v>
      </c>
      <c r="Q97" s="2"/>
      <c r="U97" s="2"/>
    </row>
    <row r="98" spans="4:21" x14ac:dyDescent="0.3">
      <c r="D98" s="2" t="s">
        <v>1296</v>
      </c>
      <c r="H98" s="2" t="s">
        <v>1297</v>
      </c>
      <c r="J98" s="2"/>
      <c r="N98" s="2" t="s">
        <v>1298</v>
      </c>
      <c r="Q98" s="2"/>
      <c r="U98" s="2"/>
    </row>
    <row r="99" spans="4:21" x14ac:dyDescent="0.3">
      <c r="D99" s="2" t="s">
        <v>1299</v>
      </c>
      <c r="H99" s="2" t="s">
        <v>1300</v>
      </c>
      <c r="J99" s="2"/>
      <c r="N99" s="2" t="s">
        <v>1301</v>
      </c>
      <c r="Q99" s="2"/>
      <c r="U99" s="2"/>
    </row>
    <row r="100" spans="4:21" x14ac:dyDescent="0.3">
      <c r="D100" s="2" t="s">
        <v>1302</v>
      </c>
      <c r="H100" s="2" t="s">
        <v>1303</v>
      </c>
      <c r="J100" s="2"/>
      <c r="N100" s="2" t="s">
        <v>1304</v>
      </c>
      <c r="Q100" s="2"/>
      <c r="U100" s="2"/>
    </row>
    <row r="101" spans="4:21" x14ac:dyDescent="0.3">
      <c r="D101" s="2" t="s">
        <v>1305</v>
      </c>
      <c r="H101" s="2" t="s">
        <v>1306</v>
      </c>
      <c r="J101" s="2"/>
      <c r="N101" s="2" t="s">
        <v>1307</v>
      </c>
      <c r="Q101" s="2"/>
      <c r="U101" s="2"/>
    </row>
    <row r="102" spans="4:21" x14ac:dyDescent="0.3">
      <c r="D102" s="2" t="s">
        <v>1308</v>
      </c>
      <c r="H102" s="2" t="s">
        <v>1309</v>
      </c>
      <c r="J102" s="2"/>
      <c r="N102" s="2" t="s">
        <v>1310</v>
      </c>
      <c r="Q102" s="2"/>
      <c r="U102" s="2"/>
    </row>
    <row r="103" spans="4:21" x14ac:dyDescent="0.3">
      <c r="D103" s="2" t="s">
        <v>1236</v>
      </c>
      <c r="H103" s="2" t="s">
        <v>1311</v>
      </c>
      <c r="J103" s="2"/>
      <c r="N103" s="2" t="s">
        <v>1312</v>
      </c>
      <c r="Q103" s="2"/>
      <c r="U103" s="2"/>
    </row>
    <row r="104" spans="4:21" x14ac:dyDescent="0.3">
      <c r="D104" s="2" t="s">
        <v>1313</v>
      </c>
      <c r="H104" s="2" t="s">
        <v>1314</v>
      </c>
      <c r="J104" s="2"/>
      <c r="N104" s="2" t="s">
        <v>1315</v>
      </c>
      <c r="Q104" s="2"/>
      <c r="U104" s="2"/>
    </row>
    <row r="105" spans="4:21" x14ac:dyDescent="0.3">
      <c r="D105" s="2" t="s">
        <v>1316</v>
      </c>
      <c r="H105" s="2" t="s">
        <v>1317</v>
      </c>
      <c r="J105" s="2"/>
      <c r="N105" s="2" t="s">
        <v>1318</v>
      </c>
      <c r="Q105" s="2"/>
      <c r="U105" s="2"/>
    </row>
    <row r="106" spans="4:21" x14ac:dyDescent="0.3">
      <c r="D106" s="2" t="s">
        <v>692</v>
      </c>
      <c r="H106" s="2" t="s">
        <v>1319</v>
      </c>
      <c r="J106" s="2"/>
      <c r="N106" s="2" t="s">
        <v>1320</v>
      </c>
      <c r="Q106" s="2"/>
      <c r="U106" s="2"/>
    </row>
    <row r="107" spans="4:21" x14ac:dyDescent="0.3">
      <c r="D107" s="2" t="s">
        <v>1321</v>
      </c>
      <c r="H107" s="2" t="s">
        <v>1322</v>
      </c>
      <c r="J107" s="2"/>
      <c r="N107" s="2" t="s">
        <v>1323</v>
      </c>
      <c r="Q107" s="2"/>
      <c r="U107" s="2"/>
    </row>
    <row r="108" spans="4:21" x14ac:dyDescent="0.3">
      <c r="D108" s="2" t="s">
        <v>1324</v>
      </c>
      <c r="H108" s="2" t="s">
        <v>1325</v>
      </c>
      <c r="J108" s="2"/>
      <c r="N108" s="2" t="s">
        <v>1326</v>
      </c>
      <c r="Q108" s="2"/>
      <c r="U108" s="2"/>
    </row>
    <row r="109" spans="4:21" x14ac:dyDescent="0.3">
      <c r="D109" s="2" t="s">
        <v>1327</v>
      </c>
      <c r="H109" s="2" t="s">
        <v>1328</v>
      </c>
      <c r="J109" s="2"/>
      <c r="N109" s="2" t="s">
        <v>1329</v>
      </c>
      <c r="Q109" s="2"/>
      <c r="U109" s="2"/>
    </row>
    <row r="110" spans="4:21" x14ac:dyDescent="0.3">
      <c r="D110" s="2" t="s">
        <v>1330</v>
      </c>
      <c r="H110" s="2" t="s">
        <v>1331</v>
      </c>
      <c r="J110" s="2"/>
      <c r="N110" s="2" t="s">
        <v>1332</v>
      </c>
      <c r="Q110" s="2"/>
      <c r="U110" s="2"/>
    </row>
    <row r="111" spans="4:21" x14ac:dyDescent="0.3">
      <c r="D111" s="2" t="s">
        <v>1333</v>
      </c>
      <c r="H111" s="2" t="s">
        <v>1334</v>
      </c>
      <c r="J111" s="2"/>
      <c r="N111" s="2" t="s">
        <v>1335</v>
      </c>
      <c r="Q111" s="2"/>
      <c r="U111" s="2"/>
    </row>
    <row r="112" spans="4:21" x14ac:dyDescent="0.3">
      <c r="D112" s="2" t="s">
        <v>1336</v>
      </c>
      <c r="H112" s="2" t="s">
        <v>1337</v>
      </c>
      <c r="J112" s="2"/>
      <c r="N112" s="2" t="s">
        <v>1338</v>
      </c>
      <c r="Q112" s="2"/>
      <c r="U112" s="2"/>
    </row>
    <row r="113" spans="4:21" x14ac:dyDescent="0.3">
      <c r="D113" s="2" t="s">
        <v>1339</v>
      </c>
      <c r="H113" s="2" t="s">
        <v>1340</v>
      </c>
      <c r="J113" s="2"/>
      <c r="N113" s="2" t="s">
        <v>1341</v>
      </c>
      <c r="Q113" s="2"/>
      <c r="U113" s="2"/>
    </row>
    <row r="114" spans="4:21" x14ac:dyDescent="0.3">
      <c r="D114" s="2" t="s">
        <v>1050</v>
      </c>
      <c r="H114" s="2" t="s">
        <v>1342</v>
      </c>
      <c r="J114" s="2"/>
      <c r="N114" s="2" t="s">
        <v>1343</v>
      </c>
      <c r="Q114" s="2"/>
      <c r="U114" s="2"/>
    </row>
    <row r="115" spans="4:21" x14ac:dyDescent="0.3">
      <c r="D115" s="2" t="s">
        <v>1344</v>
      </c>
      <c r="H115" s="2" t="s">
        <v>1345</v>
      </c>
      <c r="J115" s="2"/>
      <c r="N115" s="2" t="s">
        <v>1346</v>
      </c>
      <c r="Q115" s="2"/>
      <c r="U115" s="2"/>
    </row>
    <row r="116" spans="4:21" x14ac:dyDescent="0.3">
      <c r="D116" s="2" t="s">
        <v>1347</v>
      </c>
      <c r="H116" s="2" t="s">
        <v>1348</v>
      </c>
      <c r="J116" s="2"/>
      <c r="N116" s="2" t="s">
        <v>1349</v>
      </c>
      <c r="Q116" s="2"/>
      <c r="U116" s="2"/>
    </row>
    <row r="117" spans="4:21" x14ac:dyDescent="0.3">
      <c r="D117" s="2" t="s">
        <v>1350</v>
      </c>
      <c r="H117" s="2" t="s">
        <v>1351</v>
      </c>
      <c r="J117" s="2"/>
      <c r="N117" s="2" t="s">
        <v>1352</v>
      </c>
      <c r="Q117" s="2"/>
      <c r="U117" s="2"/>
    </row>
    <row r="118" spans="4:21" x14ac:dyDescent="0.3">
      <c r="D118" s="2" t="s">
        <v>1353</v>
      </c>
      <c r="H118" s="2" t="s">
        <v>1354</v>
      </c>
      <c r="J118" s="2"/>
      <c r="N118" s="2" t="s">
        <v>1355</v>
      </c>
      <c r="Q118" s="2"/>
      <c r="U118" s="2"/>
    </row>
    <row r="119" spans="4:21" x14ac:dyDescent="0.3">
      <c r="D119" s="2" t="s">
        <v>724</v>
      </c>
      <c r="H119" s="2" t="s">
        <v>1356</v>
      </c>
      <c r="J119" s="2"/>
      <c r="U119" s="2"/>
    </row>
    <row r="120" spans="4:21" x14ac:dyDescent="0.3">
      <c r="D120" s="2" t="s">
        <v>1357</v>
      </c>
      <c r="H120" s="2" t="s">
        <v>1358</v>
      </c>
      <c r="J120" s="2"/>
      <c r="U120" s="2"/>
    </row>
    <row r="121" spans="4:21" x14ac:dyDescent="0.3">
      <c r="D121" s="2" t="s">
        <v>1193</v>
      </c>
      <c r="H121" s="2" t="s">
        <v>1359</v>
      </c>
      <c r="J121" s="2"/>
      <c r="U121" s="2"/>
    </row>
    <row r="122" spans="4:21" x14ac:dyDescent="0.3">
      <c r="D122" s="2" t="s">
        <v>1360</v>
      </c>
      <c r="H122" s="2" t="s">
        <v>1361</v>
      </c>
      <c r="J122" s="2"/>
      <c r="U122" s="2"/>
    </row>
    <row r="123" spans="4:21" x14ac:dyDescent="0.3">
      <c r="D123" s="2" t="s">
        <v>1362</v>
      </c>
      <c r="H123" s="2" t="s">
        <v>1363</v>
      </c>
      <c r="J123" s="2"/>
      <c r="U123" s="2"/>
    </row>
    <row r="124" spans="4:21" x14ac:dyDescent="0.3">
      <c r="D124" s="2" t="s">
        <v>1364</v>
      </c>
      <c r="H124" s="2" t="s">
        <v>1365</v>
      </c>
      <c r="J124" s="2"/>
      <c r="U124" s="2"/>
    </row>
    <row r="125" spans="4:21" x14ac:dyDescent="0.3">
      <c r="D125" s="2" t="s">
        <v>1366</v>
      </c>
      <c r="H125" s="2" t="s">
        <v>1367</v>
      </c>
      <c r="J125" s="2"/>
      <c r="U125" s="2"/>
    </row>
    <row r="126" spans="4:21" x14ac:dyDescent="0.3">
      <c r="D126" s="2" t="s">
        <v>1368</v>
      </c>
      <c r="J126" s="2"/>
      <c r="U126" s="2"/>
    </row>
    <row r="127" spans="4:21" x14ac:dyDescent="0.3">
      <c r="D127" s="2" t="s">
        <v>1369</v>
      </c>
      <c r="J127" s="2"/>
      <c r="U127"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35266-F9F8-402F-BC38-386B893E06CA}">
  <sheetPr codeName="Hoja3"/>
  <dimension ref="A3:E56"/>
  <sheetViews>
    <sheetView topLeftCell="A10" workbookViewId="0">
      <selection activeCell="H46" sqref="H46"/>
    </sheetView>
  </sheetViews>
  <sheetFormatPr baseColWidth="10" defaultColWidth="11.3984375" defaultRowHeight="13" x14ac:dyDescent="0.3"/>
  <cols>
    <col min="1" max="1" width="26" customWidth="1"/>
    <col min="2" max="2" width="9.3984375" customWidth="1"/>
    <col min="3" max="3" width="18.09765625" customWidth="1"/>
    <col min="4" max="4" width="12" customWidth="1"/>
    <col min="5" max="5" width="18.3984375" customWidth="1"/>
  </cols>
  <sheetData>
    <row r="3" spans="1:4" x14ac:dyDescent="0.3">
      <c r="A3" s="75" t="s">
        <v>1370</v>
      </c>
      <c r="B3" s="75" t="s">
        <v>1371</v>
      </c>
      <c r="C3" t="s">
        <v>1372</v>
      </c>
      <c r="D3" t="s">
        <v>1373</v>
      </c>
    </row>
    <row r="4" spans="1:4" x14ac:dyDescent="0.3">
      <c r="A4" t="s">
        <v>1374</v>
      </c>
      <c r="B4" t="s">
        <v>17</v>
      </c>
      <c r="C4">
        <v>3</v>
      </c>
      <c r="D4" s="130">
        <v>0.375</v>
      </c>
    </row>
    <row r="5" spans="1:4" x14ac:dyDescent="0.3">
      <c r="B5" t="s">
        <v>30</v>
      </c>
      <c r="C5">
        <v>3</v>
      </c>
      <c r="D5" s="130">
        <v>0.375</v>
      </c>
    </row>
    <row r="6" spans="1:4" x14ac:dyDescent="0.3">
      <c r="B6" t="s">
        <v>39</v>
      </c>
      <c r="C6">
        <v>2</v>
      </c>
      <c r="D6" s="130">
        <v>0.25</v>
      </c>
    </row>
    <row r="7" spans="1:4" x14ac:dyDescent="0.3">
      <c r="A7" t="s">
        <v>1375</v>
      </c>
      <c r="B7" t="s">
        <v>48</v>
      </c>
      <c r="C7">
        <v>5</v>
      </c>
      <c r="D7" s="130">
        <v>0.33333333333333331</v>
      </c>
    </row>
    <row r="8" spans="1:4" x14ac:dyDescent="0.3">
      <c r="B8" t="s">
        <v>61</v>
      </c>
      <c r="C8">
        <v>4</v>
      </c>
      <c r="D8" s="130">
        <v>0.26666666666666666</v>
      </c>
    </row>
    <row r="9" spans="1:4" x14ac:dyDescent="0.3">
      <c r="B9" t="s">
        <v>72</v>
      </c>
      <c r="C9">
        <v>3</v>
      </c>
      <c r="D9" s="130">
        <v>0.2</v>
      </c>
    </row>
    <row r="10" spans="1:4" x14ac:dyDescent="0.3">
      <c r="B10" t="s">
        <v>81</v>
      </c>
      <c r="C10">
        <v>3</v>
      </c>
      <c r="D10" s="130">
        <v>0.2</v>
      </c>
    </row>
    <row r="11" spans="1:4" x14ac:dyDescent="0.3">
      <c r="A11" t="s">
        <v>1376</v>
      </c>
      <c r="B11" t="s">
        <v>168</v>
      </c>
      <c r="C11">
        <v>4</v>
      </c>
      <c r="D11" s="130">
        <v>0.23529411764705882</v>
      </c>
    </row>
    <row r="12" spans="1:4" x14ac:dyDescent="0.3">
      <c r="B12" t="s">
        <v>179</v>
      </c>
      <c r="C12">
        <v>4</v>
      </c>
      <c r="D12" s="130">
        <v>0.23529411764705882</v>
      </c>
    </row>
    <row r="13" spans="1:4" x14ac:dyDescent="0.3">
      <c r="B13" t="s">
        <v>190</v>
      </c>
      <c r="C13">
        <v>9</v>
      </c>
      <c r="D13" s="130">
        <v>0.52941176470588236</v>
      </c>
    </row>
    <row r="14" spans="1:4" x14ac:dyDescent="0.3">
      <c r="A14" t="s">
        <v>1377</v>
      </c>
      <c r="B14" t="s">
        <v>213</v>
      </c>
      <c r="C14">
        <v>6</v>
      </c>
      <c r="D14" s="130">
        <v>0.20689655172413793</v>
      </c>
    </row>
    <row r="15" spans="1:4" x14ac:dyDescent="0.3">
      <c r="B15" t="s">
        <v>281</v>
      </c>
      <c r="C15">
        <v>5</v>
      </c>
      <c r="D15" s="130">
        <v>0.17241379310344829</v>
      </c>
    </row>
    <row r="16" spans="1:4" x14ac:dyDescent="0.3">
      <c r="B16" t="s">
        <v>257</v>
      </c>
      <c r="C16">
        <v>5</v>
      </c>
      <c r="D16" s="130">
        <v>0.17241379310344829</v>
      </c>
    </row>
    <row r="17" spans="1:4" x14ac:dyDescent="0.3">
      <c r="B17" t="s">
        <v>270</v>
      </c>
      <c r="C17">
        <v>4</v>
      </c>
      <c r="D17" s="130">
        <v>0.13793103448275862</v>
      </c>
    </row>
    <row r="18" spans="1:4" x14ac:dyDescent="0.3">
      <c r="B18" t="s">
        <v>228</v>
      </c>
      <c r="C18">
        <v>3</v>
      </c>
      <c r="D18" s="130">
        <v>0.10344827586206896</v>
      </c>
    </row>
    <row r="19" spans="1:4" x14ac:dyDescent="0.3">
      <c r="B19" t="s">
        <v>237</v>
      </c>
      <c r="C19">
        <v>1</v>
      </c>
      <c r="D19" s="130">
        <v>3.4482758620689655E-2</v>
      </c>
    </row>
    <row r="20" spans="1:4" x14ac:dyDescent="0.3">
      <c r="B20" t="s">
        <v>242</v>
      </c>
      <c r="C20">
        <v>3</v>
      </c>
      <c r="D20" s="130">
        <v>0.10344827586206896</v>
      </c>
    </row>
    <row r="21" spans="1:4" x14ac:dyDescent="0.3">
      <c r="B21" t="s">
        <v>250</v>
      </c>
      <c r="C21">
        <v>2</v>
      </c>
      <c r="D21" s="130">
        <v>6.8965517241379309E-2</v>
      </c>
    </row>
    <row r="22" spans="1:4" x14ac:dyDescent="0.3">
      <c r="A22" t="s">
        <v>1378</v>
      </c>
      <c r="B22" t="s">
        <v>108</v>
      </c>
      <c r="C22">
        <v>10</v>
      </c>
      <c r="D22" s="130">
        <v>0.41666666666666669</v>
      </c>
    </row>
    <row r="23" spans="1:4" x14ac:dyDescent="0.3">
      <c r="B23" t="s">
        <v>131</v>
      </c>
      <c r="C23">
        <v>4</v>
      </c>
      <c r="D23" s="130">
        <v>0.16666666666666666</v>
      </c>
    </row>
    <row r="24" spans="1:4" x14ac:dyDescent="0.3">
      <c r="B24" t="s">
        <v>142</v>
      </c>
      <c r="C24">
        <v>10</v>
      </c>
      <c r="D24" s="130">
        <v>0.41666666666666669</v>
      </c>
    </row>
    <row r="25" spans="1:4" x14ac:dyDescent="0.3">
      <c r="A25" t="s">
        <v>1379</v>
      </c>
      <c r="B25" t="s">
        <v>296</v>
      </c>
      <c r="C25">
        <v>4</v>
      </c>
      <c r="D25" s="130">
        <v>1</v>
      </c>
    </row>
    <row r="26" spans="1:4" x14ac:dyDescent="0.3">
      <c r="A26" t="s">
        <v>1380</v>
      </c>
      <c r="B26" t="s">
        <v>92</v>
      </c>
      <c r="C26">
        <v>2</v>
      </c>
      <c r="D26" s="130">
        <v>0.5</v>
      </c>
    </row>
    <row r="27" spans="1:4" x14ac:dyDescent="0.3">
      <c r="B27" t="s">
        <v>99</v>
      </c>
      <c r="C27">
        <v>2</v>
      </c>
      <c r="D27" s="130">
        <v>0.5</v>
      </c>
    </row>
    <row r="33" spans="3:5" x14ac:dyDescent="0.3">
      <c r="C33" t="s">
        <v>17</v>
      </c>
      <c r="D33">
        <v>3</v>
      </c>
      <c r="E33" s="130">
        <v>0.375</v>
      </c>
    </row>
    <row r="34" spans="3:5" x14ac:dyDescent="0.3">
      <c r="C34" t="s">
        <v>30</v>
      </c>
      <c r="D34">
        <v>3</v>
      </c>
      <c r="E34" s="130">
        <v>0.375</v>
      </c>
    </row>
    <row r="35" spans="3:5" x14ac:dyDescent="0.3">
      <c r="C35" t="s">
        <v>39</v>
      </c>
      <c r="D35">
        <v>2</v>
      </c>
      <c r="E35" s="130">
        <v>0.25</v>
      </c>
    </row>
    <row r="36" spans="3:5" x14ac:dyDescent="0.3">
      <c r="C36" t="s">
        <v>48</v>
      </c>
      <c r="D36">
        <v>5</v>
      </c>
      <c r="E36" s="130">
        <v>0.33333333333333331</v>
      </c>
    </row>
    <row r="37" spans="3:5" x14ac:dyDescent="0.3">
      <c r="C37" t="s">
        <v>61</v>
      </c>
      <c r="D37">
        <v>4</v>
      </c>
      <c r="E37" s="130">
        <v>0.26666666666666666</v>
      </c>
    </row>
    <row r="38" spans="3:5" x14ac:dyDescent="0.3">
      <c r="C38" t="s">
        <v>72</v>
      </c>
      <c r="D38">
        <v>3</v>
      </c>
      <c r="E38" s="130">
        <v>0.2</v>
      </c>
    </row>
    <row r="39" spans="3:5" x14ac:dyDescent="0.3">
      <c r="C39" t="s">
        <v>81</v>
      </c>
      <c r="D39">
        <v>3</v>
      </c>
      <c r="E39" s="130">
        <v>0.2</v>
      </c>
    </row>
    <row r="40" spans="3:5" x14ac:dyDescent="0.3">
      <c r="C40" t="s">
        <v>168</v>
      </c>
      <c r="D40">
        <v>4</v>
      </c>
      <c r="E40" s="130">
        <v>0.23529411764705882</v>
      </c>
    </row>
    <row r="41" spans="3:5" x14ac:dyDescent="0.3">
      <c r="C41" t="s">
        <v>179</v>
      </c>
      <c r="D41">
        <v>4</v>
      </c>
      <c r="E41" s="130">
        <v>0.23529411764705882</v>
      </c>
    </row>
    <row r="42" spans="3:5" x14ac:dyDescent="0.3">
      <c r="C42" t="s">
        <v>190</v>
      </c>
      <c r="D42">
        <v>9</v>
      </c>
      <c r="E42" s="130">
        <v>0.52941176470588236</v>
      </c>
    </row>
    <row r="43" spans="3:5" x14ac:dyDescent="0.3">
      <c r="C43" t="s">
        <v>213</v>
      </c>
      <c r="D43">
        <v>6</v>
      </c>
      <c r="E43" s="130">
        <v>0.20689655172413793</v>
      </c>
    </row>
    <row r="44" spans="3:5" x14ac:dyDescent="0.3">
      <c r="C44" t="s">
        <v>281</v>
      </c>
      <c r="D44">
        <v>5</v>
      </c>
      <c r="E44" s="130">
        <v>0.17241379310344829</v>
      </c>
    </row>
    <row r="45" spans="3:5" x14ac:dyDescent="0.3">
      <c r="C45" t="s">
        <v>257</v>
      </c>
      <c r="D45">
        <v>5</v>
      </c>
      <c r="E45" s="130">
        <v>0.17241379310344829</v>
      </c>
    </row>
    <row r="46" spans="3:5" x14ac:dyDescent="0.3">
      <c r="C46" t="s">
        <v>270</v>
      </c>
      <c r="D46">
        <v>4</v>
      </c>
      <c r="E46" s="130">
        <v>0.13793103448275862</v>
      </c>
    </row>
    <row r="47" spans="3:5" x14ac:dyDescent="0.3">
      <c r="C47" t="s">
        <v>228</v>
      </c>
      <c r="D47">
        <v>3</v>
      </c>
      <c r="E47" s="130">
        <v>0.10344827586206896</v>
      </c>
    </row>
    <row r="48" spans="3:5" x14ac:dyDescent="0.3">
      <c r="C48" t="s">
        <v>237</v>
      </c>
      <c r="D48">
        <v>1</v>
      </c>
      <c r="E48" s="130">
        <v>3.4482758620689655E-2</v>
      </c>
    </row>
    <row r="49" spans="3:5" x14ac:dyDescent="0.3">
      <c r="C49" t="s">
        <v>242</v>
      </c>
      <c r="D49">
        <v>3</v>
      </c>
      <c r="E49" s="130">
        <v>0.10344827586206896</v>
      </c>
    </row>
    <row r="50" spans="3:5" x14ac:dyDescent="0.3">
      <c r="C50" t="s">
        <v>250</v>
      </c>
      <c r="D50">
        <v>2</v>
      </c>
      <c r="E50" s="130">
        <v>6.8965517241379309E-2</v>
      </c>
    </row>
    <row r="51" spans="3:5" x14ac:dyDescent="0.3">
      <c r="C51" t="s">
        <v>108</v>
      </c>
      <c r="D51">
        <v>10</v>
      </c>
      <c r="E51" s="130">
        <v>0.41666666666666669</v>
      </c>
    </row>
    <row r="52" spans="3:5" x14ac:dyDescent="0.3">
      <c r="C52" t="s">
        <v>131</v>
      </c>
      <c r="D52">
        <v>4</v>
      </c>
      <c r="E52" s="130">
        <v>0.16666666666666666</v>
      </c>
    </row>
    <row r="53" spans="3:5" x14ac:dyDescent="0.3">
      <c r="C53" t="s">
        <v>142</v>
      </c>
      <c r="D53">
        <v>10</v>
      </c>
      <c r="E53" s="130">
        <v>0.41666666666666669</v>
      </c>
    </row>
    <row r="54" spans="3:5" x14ac:dyDescent="0.3">
      <c r="C54" t="s">
        <v>296</v>
      </c>
      <c r="D54">
        <v>4</v>
      </c>
      <c r="E54" s="130">
        <v>1</v>
      </c>
    </row>
    <row r="55" spans="3:5" x14ac:dyDescent="0.3">
      <c r="C55" t="s">
        <v>92</v>
      </c>
      <c r="D55">
        <v>2</v>
      </c>
      <c r="E55" s="130">
        <v>0.5</v>
      </c>
    </row>
    <row r="56" spans="3:5" x14ac:dyDescent="0.3">
      <c r="C56" t="s">
        <v>99</v>
      </c>
      <c r="D56">
        <v>2</v>
      </c>
      <c r="E56" s="130">
        <v>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A7755-8AAF-459D-9B57-B5CFBDBE082B}">
  <sheetPr codeName="Hoja4"/>
  <dimension ref="A1:Z122"/>
  <sheetViews>
    <sheetView zoomScale="70" zoomScaleNormal="100" workbookViewId="0">
      <pane xSplit="2" ySplit="1" topLeftCell="C50" activePane="bottomRight" state="frozen"/>
      <selection pane="topRight" activeCell="B1" sqref="B1"/>
      <selection pane="bottomLeft" activeCell="A2" sqref="A2"/>
      <selection pane="bottomRight" activeCell="H2" sqref="H2"/>
    </sheetView>
  </sheetViews>
  <sheetFormatPr baseColWidth="10" defaultColWidth="12.59765625" defaultRowHeight="15.65" customHeight="1" x14ac:dyDescent="0.35"/>
  <cols>
    <col min="1" max="1" width="6.59765625" style="59" customWidth="1"/>
    <col min="2" max="2" width="35.69921875" style="59" customWidth="1"/>
    <col min="3" max="3" width="13" style="60" customWidth="1"/>
    <col min="4" max="4" width="87.296875" style="60" customWidth="1"/>
    <col min="5" max="5" width="15.8984375" style="58" customWidth="1"/>
    <col min="6" max="6" width="11.09765625" style="58" customWidth="1"/>
    <col min="7" max="7" width="17.296875" style="59" customWidth="1"/>
    <col min="8" max="9" width="13.59765625" style="58" customWidth="1"/>
    <col min="10" max="12" width="13.59765625" style="59" customWidth="1"/>
    <col min="13" max="13" width="13.59765625" style="62" customWidth="1"/>
    <col min="14" max="21" width="12.59765625" style="59" customWidth="1"/>
    <col min="22" max="22" width="19.3984375" style="59" customWidth="1"/>
    <col min="23" max="23" width="18.8984375" style="59" customWidth="1"/>
    <col min="24" max="24" width="24.59765625" style="59" customWidth="1"/>
    <col min="25" max="16384" width="12.59765625" style="59"/>
  </cols>
  <sheetData>
    <row r="1" spans="1:26" s="58" customFormat="1" ht="47.25" customHeight="1" x14ac:dyDescent="0.35">
      <c r="A1" s="93" t="s">
        <v>1381</v>
      </c>
      <c r="B1" s="93" t="s">
        <v>1370</v>
      </c>
      <c r="C1" s="93" t="s">
        <v>20</v>
      </c>
      <c r="D1" s="93" t="s">
        <v>1382</v>
      </c>
      <c r="E1" s="93" t="s">
        <v>1383</v>
      </c>
      <c r="F1" s="93" t="s">
        <v>1384</v>
      </c>
      <c r="G1" s="93" t="s">
        <v>1385</v>
      </c>
      <c r="H1" s="93" t="s">
        <v>1386</v>
      </c>
      <c r="I1" s="93" t="s">
        <v>1387</v>
      </c>
      <c r="J1" s="93" t="s">
        <v>1388</v>
      </c>
      <c r="K1" s="93" t="s">
        <v>1389</v>
      </c>
      <c r="L1" s="93" t="s">
        <v>1390</v>
      </c>
      <c r="M1" s="93" t="s">
        <v>1391</v>
      </c>
      <c r="N1" s="93" t="s">
        <v>1392</v>
      </c>
      <c r="O1" s="93" t="s">
        <v>1393</v>
      </c>
      <c r="P1" s="93" t="s">
        <v>1394</v>
      </c>
      <c r="Q1" s="93" t="s">
        <v>1395</v>
      </c>
      <c r="R1" s="93" t="s">
        <v>1396</v>
      </c>
      <c r="S1" s="93" t="s">
        <v>1397</v>
      </c>
      <c r="T1" s="93" t="s">
        <v>1381</v>
      </c>
      <c r="U1" s="93" t="s">
        <v>1398</v>
      </c>
      <c r="V1" s="93" t="s">
        <v>343</v>
      </c>
      <c r="W1" s="93" t="s">
        <v>1399</v>
      </c>
      <c r="X1" s="93" t="s">
        <v>1400</v>
      </c>
      <c r="Y1" s="58" t="s">
        <v>1401</v>
      </c>
      <c r="Z1" s="58" t="s">
        <v>1402</v>
      </c>
    </row>
    <row r="2" spans="1:26" ht="15.65" customHeight="1" x14ac:dyDescent="0.35">
      <c r="A2" s="59" t="s">
        <v>213</v>
      </c>
      <c r="B2" s="59" t="s">
        <v>1377</v>
      </c>
      <c r="C2" s="60" t="s">
        <v>215</v>
      </c>
      <c r="D2" s="60" t="s">
        <v>1403</v>
      </c>
      <c r="E2" s="58" t="s">
        <v>1404</v>
      </c>
      <c r="F2" s="58">
        <v>1</v>
      </c>
      <c r="G2" s="59">
        <v>0</v>
      </c>
      <c r="H2" s="58">
        <f>+IF(VLOOKUP(C2,Preguntas!$B$22:$D$262,3,0)="SI",1,0)</f>
        <v>0</v>
      </c>
      <c r="I2" s="58">
        <v>0.2</v>
      </c>
      <c r="J2" s="59">
        <f t="shared" ref="J2:J65" si="0">+H2*I2</f>
        <v>0</v>
      </c>
      <c r="L2" s="69"/>
      <c r="M2" s="70"/>
      <c r="O2" s="59">
        <f>+SUMIF($T$2:$T$102,T2,$J$2:$J$102)</f>
        <v>0</v>
      </c>
      <c r="P2" s="69">
        <f t="shared" ref="P2:P65" si="1">+AVERAGEIF($B$2:$B$102,B2,$O$2:$O$102)</f>
        <v>0</v>
      </c>
      <c r="R2" s="59">
        <f>+Preguntas!$D$11</f>
        <v>0</v>
      </c>
      <c r="S2" s="59">
        <f>+Preguntas!$D$8</f>
        <v>0</v>
      </c>
      <c r="T2" s="59" t="s">
        <v>213</v>
      </c>
      <c r="U2" s="59" t="s">
        <v>214</v>
      </c>
      <c r="V2" s="59">
        <f>+Preguntas!$D$10</f>
        <v>0</v>
      </c>
      <c r="W2" s="59" t="s">
        <v>1405</v>
      </c>
      <c r="X2" s="59" t="s">
        <v>1406</v>
      </c>
      <c r="Y2" s="59" t="str">
        <f t="shared" ref="Y2:Y65" si="2">+IF(AND(O2&lt;=0,O2&lt;=0.2),"Nivel bajo",IF(AND(O2&lt;0.2,O2&lt;=0.4),"Nivel medio bajo",IF(AND(O2&lt;0.4,O2&lt;=0.6),"Nivel medio",IF(AND(O2&lt;0.6000000001,O2&lt;=0.8),"Nivel medio alto","Nivel alto"))))</f>
        <v>Nivel bajo</v>
      </c>
      <c r="Z2" s="59" t="str">
        <f>+IF(AND(P2&lt;=0,P2&lt;=0.2),"Nivel bajo",IF(AND(P2&lt;0.2,P2&lt;=0.4),"Nivel medio bajo",IF(AND(P2&lt;0.4,P2&lt;=0.6),"Nivel medio",IF(AND(P2&lt;0.6,P2&lt;=0.8),"Nivel medio alto","Nivel alto"))))</f>
        <v>Nivel bajo</v>
      </c>
    </row>
    <row r="3" spans="1:26" ht="15.65" customHeight="1" x14ac:dyDescent="0.35">
      <c r="A3" s="59" t="s">
        <v>213</v>
      </c>
      <c r="B3" s="59" t="str">
        <f t="shared" ref="B3:B30" si="3">+B2</f>
        <v>Gestión de la información para el OT y AT</v>
      </c>
      <c r="C3" s="60" t="s">
        <v>217</v>
      </c>
      <c r="D3" s="60" t="s">
        <v>218</v>
      </c>
      <c r="E3" s="58" t="s">
        <v>1404</v>
      </c>
      <c r="F3" s="58">
        <v>1</v>
      </c>
      <c r="G3" s="59">
        <v>0</v>
      </c>
      <c r="H3" s="58">
        <f>+IF(VLOOKUP(C3,Preguntas!$B$22:$D$262,3,0)="SI",1,0)</f>
        <v>0</v>
      </c>
      <c r="I3" s="58">
        <v>0.2</v>
      </c>
      <c r="J3" s="59">
        <f t="shared" si="0"/>
        <v>0</v>
      </c>
      <c r="L3" s="69"/>
      <c r="M3" s="70"/>
      <c r="O3" s="59">
        <f t="shared" ref="O3:O65" si="4">+SUMIF($T$2:$T$102,T3,$J$2:$J$102)</f>
        <v>0</v>
      </c>
      <c r="P3" s="69">
        <f t="shared" si="1"/>
        <v>0</v>
      </c>
      <c r="R3" s="59">
        <f>+Preguntas!$D$11</f>
        <v>0</v>
      </c>
      <c r="S3" s="59">
        <f>+Preguntas!$D$8</f>
        <v>0</v>
      </c>
      <c r="T3" s="59" t="s">
        <v>213</v>
      </c>
      <c r="U3" s="59" t="s">
        <v>214</v>
      </c>
      <c r="V3" s="59">
        <f>+Preguntas!$D$10</f>
        <v>0</v>
      </c>
      <c r="W3" s="59" t="s">
        <v>1407</v>
      </c>
      <c r="X3" s="59" t="s">
        <v>1408</v>
      </c>
      <c r="Y3" s="59" t="str">
        <f t="shared" si="2"/>
        <v>Nivel bajo</v>
      </c>
      <c r="Z3" s="59" t="str">
        <f t="shared" ref="Z3:Z66" si="5">+IF(AND(P3&lt;=0,P3&lt;=0.2),"Nivel bajo",IF(AND(P3&lt;0.2,P3&lt;=0.4),"Nivel medio bajo",IF(AND(P3&lt;0.4,P3&lt;=0.6),"Nivel medio",IF(AND(P3&lt;0.6,P3&lt;=0.8),"Nivel medio alto","Nivel alto"))))</f>
        <v>Nivel bajo</v>
      </c>
    </row>
    <row r="4" spans="1:26" ht="15.65" customHeight="1" x14ac:dyDescent="0.35">
      <c r="A4" s="59" t="s">
        <v>213</v>
      </c>
      <c r="B4" s="59" t="str">
        <f t="shared" si="3"/>
        <v>Gestión de la información para el OT y AT</v>
      </c>
      <c r="C4" s="60" t="s">
        <v>219</v>
      </c>
      <c r="D4" s="60" t="s">
        <v>220</v>
      </c>
      <c r="E4" s="58" t="s">
        <v>1404</v>
      </c>
      <c r="F4" s="58">
        <v>1</v>
      </c>
      <c r="G4" s="59">
        <v>0</v>
      </c>
      <c r="H4" s="58">
        <f>+IF(VLOOKUP(C4,Preguntas!$B$22:$D$262,3,0)="SI",1,0)</f>
        <v>0</v>
      </c>
      <c r="I4" s="58">
        <v>0.2</v>
      </c>
      <c r="J4" s="59">
        <f t="shared" si="0"/>
        <v>0</v>
      </c>
      <c r="L4" s="69"/>
      <c r="M4" s="70"/>
      <c r="O4" s="59">
        <f t="shared" si="4"/>
        <v>0</v>
      </c>
      <c r="P4" s="69">
        <f t="shared" si="1"/>
        <v>0</v>
      </c>
      <c r="R4" s="59">
        <f>+Preguntas!$D$11</f>
        <v>0</v>
      </c>
      <c r="S4" s="59">
        <f>+Preguntas!$D$8</f>
        <v>0</v>
      </c>
      <c r="T4" s="59" t="s">
        <v>213</v>
      </c>
      <c r="U4" s="59" t="s">
        <v>214</v>
      </c>
      <c r="V4" s="59">
        <f>+Preguntas!$D$10</f>
        <v>0</v>
      </c>
      <c r="W4" s="59" t="s">
        <v>1409</v>
      </c>
      <c r="X4" s="59" t="s">
        <v>1410</v>
      </c>
      <c r="Y4" s="59" t="str">
        <f t="shared" si="2"/>
        <v>Nivel bajo</v>
      </c>
      <c r="Z4" s="59" t="str">
        <f t="shared" si="5"/>
        <v>Nivel bajo</v>
      </c>
    </row>
    <row r="5" spans="1:26" ht="15.65" customHeight="1" x14ac:dyDescent="0.35">
      <c r="A5" s="59" t="s">
        <v>213</v>
      </c>
      <c r="B5" s="59" t="str">
        <f t="shared" si="3"/>
        <v>Gestión de la información para el OT y AT</v>
      </c>
      <c r="C5" s="60" t="s">
        <v>221</v>
      </c>
      <c r="D5" s="60" t="s">
        <v>1411</v>
      </c>
      <c r="E5" s="58" t="s">
        <v>1404</v>
      </c>
      <c r="F5" s="58">
        <v>1</v>
      </c>
      <c r="G5" s="59">
        <v>0</v>
      </c>
      <c r="H5" s="58">
        <f>+IF(VLOOKUP(C5,Preguntas!$B$22:$D$262,3,0)="SI",1,0)</f>
        <v>0</v>
      </c>
      <c r="I5" s="58">
        <v>0.1</v>
      </c>
      <c r="J5" s="59">
        <f t="shared" si="0"/>
        <v>0</v>
      </c>
      <c r="L5" s="69"/>
      <c r="M5" s="70"/>
      <c r="O5" s="59">
        <f t="shared" si="4"/>
        <v>0</v>
      </c>
      <c r="P5" s="69">
        <f t="shared" si="1"/>
        <v>0</v>
      </c>
      <c r="R5" s="59">
        <f>+Preguntas!$D$11</f>
        <v>0</v>
      </c>
      <c r="S5" s="59">
        <f>+Preguntas!$D$8</f>
        <v>0</v>
      </c>
      <c r="T5" s="59" t="s">
        <v>213</v>
      </c>
      <c r="U5" s="59" t="s">
        <v>214</v>
      </c>
      <c r="V5" s="59">
        <f>+Preguntas!$D$10</f>
        <v>0</v>
      </c>
      <c r="W5" s="59" t="s">
        <v>1412</v>
      </c>
      <c r="X5" s="59" t="s">
        <v>1413</v>
      </c>
      <c r="Y5" s="59" t="str">
        <f t="shared" si="2"/>
        <v>Nivel bajo</v>
      </c>
      <c r="Z5" s="59" t="str">
        <f t="shared" si="5"/>
        <v>Nivel bajo</v>
      </c>
    </row>
    <row r="6" spans="1:26" ht="15.65" customHeight="1" x14ac:dyDescent="0.35">
      <c r="A6" s="59" t="s">
        <v>213</v>
      </c>
      <c r="B6" s="59" t="str">
        <f t="shared" si="3"/>
        <v>Gestión de la información para el OT y AT</v>
      </c>
      <c r="C6" s="60" t="s">
        <v>223</v>
      </c>
      <c r="D6" s="60" t="s">
        <v>224</v>
      </c>
      <c r="E6" s="58" t="s">
        <v>1404</v>
      </c>
      <c r="F6" s="58">
        <v>1</v>
      </c>
      <c r="G6" s="59">
        <v>0</v>
      </c>
      <c r="H6" s="58">
        <f>+IF(VLOOKUP(C6,Preguntas!$B$22:$D$262,3,0)="SI",1,0)</f>
        <v>0</v>
      </c>
      <c r="I6" s="58">
        <v>0.15</v>
      </c>
      <c r="J6" s="59">
        <f t="shared" si="0"/>
        <v>0</v>
      </c>
      <c r="L6" s="69"/>
      <c r="M6" s="70"/>
      <c r="O6" s="59">
        <f t="shared" si="4"/>
        <v>0</v>
      </c>
      <c r="P6" s="69">
        <f t="shared" si="1"/>
        <v>0</v>
      </c>
      <c r="R6" s="59">
        <f>+Preguntas!$D$11</f>
        <v>0</v>
      </c>
      <c r="S6" s="59">
        <f>+Preguntas!$D$8</f>
        <v>0</v>
      </c>
      <c r="T6" s="59" t="s">
        <v>213</v>
      </c>
      <c r="U6" s="59" t="s">
        <v>214</v>
      </c>
      <c r="V6" s="59">
        <f>+Preguntas!$D$10</f>
        <v>0</v>
      </c>
      <c r="W6" s="59" t="s">
        <v>1414</v>
      </c>
      <c r="X6" s="59" t="s">
        <v>1415</v>
      </c>
      <c r="Y6" s="59" t="str">
        <f t="shared" si="2"/>
        <v>Nivel bajo</v>
      </c>
      <c r="Z6" s="59" t="str">
        <f t="shared" si="5"/>
        <v>Nivel bajo</v>
      </c>
    </row>
    <row r="7" spans="1:26" ht="15.65" customHeight="1" x14ac:dyDescent="0.35">
      <c r="A7" s="59" t="s">
        <v>213</v>
      </c>
      <c r="B7" s="59" t="str">
        <f t="shared" si="3"/>
        <v>Gestión de la información para el OT y AT</v>
      </c>
      <c r="C7" s="60" t="s">
        <v>225</v>
      </c>
      <c r="D7" s="60" t="s">
        <v>226</v>
      </c>
      <c r="E7" s="58" t="s">
        <v>1404</v>
      </c>
      <c r="F7" s="58">
        <v>1</v>
      </c>
      <c r="G7" s="59">
        <v>0</v>
      </c>
      <c r="H7" s="58">
        <f>+IF(VLOOKUP(C7,Preguntas!$B$22:$D$262,3,0)="SI",1,0)</f>
        <v>0</v>
      </c>
      <c r="I7" s="58">
        <v>0.15</v>
      </c>
      <c r="J7" s="59">
        <f t="shared" si="0"/>
        <v>0</v>
      </c>
      <c r="L7" s="69"/>
      <c r="M7" s="70"/>
      <c r="O7" s="59">
        <f t="shared" si="4"/>
        <v>0</v>
      </c>
      <c r="P7" s="69">
        <f t="shared" si="1"/>
        <v>0</v>
      </c>
      <c r="R7" s="59">
        <f>+Preguntas!$D$11</f>
        <v>0</v>
      </c>
      <c r="S7" s="59">
        <f>+Preguntas!$D$8</f>
        <v>0</v>
      </c>
      <c r="T7" s="59" t="s">
        <v>213</v>
      </c>
      <c r="U7" s="59" t="s">
        <v>214</v>
      </c>
      <c r="V7" s="59">
        <f>+Preguntas!$D$10</f>
        <v>0</v>
      </c>
      <c r="W7" s="59" t="s">
        <v>1416</v>
      </c>
      <c r="X7" s="59" t="s">
        <v>1417</v>
      </c>
      <c r="Y7" s="59" t="str">
        <f t="shared" si="2"/>
        <v>Nivel bajo</v>
      </c>
      <c r="Z7" s="59" t="str">
        <f t="shared" si="5"/>
        <v>Nivel bajo</v>
      </c>
    </row>
    <row r="8" spans="1:26" ht="15.65" customHeight="1" x14ac:dyDescent="0.35">
      <c r="A8" s="59" t="s">
        <v>228</v>
      </c>
      <c r="B8" s="59" t="str">
        <f t="shared" si="3"/>
        <v>Gestión de la información para el OT y AT</v>
      </c>
      <c r="C8" s="60" t="s">
        <v>230</v>
      </c>
      <c r="D8" s="60" t="s">
        <v>231</v>
      </c>
      <c r="E8" s="58" t="s">
        <v>1404</v>
      </c>
      <c r="F8" s="58">
        <v>1</v>
      </c>
      <c r="G8" s="59">
        <v>0</v>
      </c>
      <c r="H8" s="58">
        <f>+IF(VLOOKUP(C8,Preguntas!$B$22:$D$262,3,0)="SI",1,0)</f>
        <v>0</v>
      </c>
      <c r="I8" s="58">
        <v>0.4</v>
      </c>
      <c r="J8" s="59">
        <f t="shared" si="0"/>
        <v>0</v>
      </c>
      <c r="L8" s="69"/>
      <c r="M8" s="70"/>
      <c r="O8" s="59">
        <f t="shared" si="4"/>
        <v>0</v>
      </c>
      <c r="P8" s="69">
        <f t="shared" si="1"/>
        <v>0</v>
      </c>
      <c r="R8" s="59">
        <f>+Preguntas!$D$11</f>
        <v>0</v>
      </c>
      <c r="S8" s="59">
        <f>+Preguntas!$D$8</f>
        <v>0</v>
      </c>
      <c r="T8" s="59" t="s">
        <v>228</v>
      </c>
      <c r="U8" s="59" t="s">
        <v>229</v>
      </c>
      <c r="V8" s="59">
        <f>+Preguntas!$D$10</f>
        <v>0</v>
      </c>
      <c r="W8" s="59" t="s">
        <v>1418</v>
      </c>
      <c r="X8" s="59" t="s">
        <v>1419</v>
      </c>
      <c r="Y8" s="59" t="str">
        <f t="shared" si="2"/>
        <v>Nivel bajo</v>
      </c>
      <c r="Z8" s="59" t="str">
        <f t="shared" si="5"/>
        <v>Nivel bajo</v>
      </c>
    </row>
    <row r="9" spans="1:26" ht="15.65" customHeight="1" x14ac:dyDescent="0.35">
      <c r="A9" s="59" t="s">
        <v>228</v>
      </c>
      <c r="B9" s="59" t="str">
        <f t="shared" si="3"/>
        <v>Gestión de la información para el OT y AT</v>
      </c>
      <c r="C9" s="60" t="s">
        <v>232</v>
      </c>
      <c r="D9" s="60" t="s">
        <v>233</v>
      </c>
      <c r="E9" s="58" t="s">
        <v>1404</v>
      </c>
      <c r="F9" s="58">
        <v>1</v>
      </c>
      <c r="G9" s="59">
        <v>0</v>
      </c>
      <c r="H9" s="58">
        <f>+IF(VLOOKUP(C9,Preguntas!$B$22:$D$262,3,0)="SI",1,0)</f>
        <v>0</v>
      </c>
      <c r="I9" s="58">
        <v>0.2</v>
      </c>
      <c r="J9" s="59">
        <f t="shared" si="0"/>
        <v>0</v>
      </c>
      <c r="L9" s="69"/>
      <c r="M9" s="70"/>
      <c r="O9" s="59">
        <f t="shared" si="4"/>
        <v>0</v>
      </c>
      <c r="P9" s="69">
        <f t="shared" si="1"/>
        <v>0</v>
      </c>
      <c r="R9" s="59">
        <f>+Preguntas!$D$11</f>
        <v>0</v>
      </c>
      <c r="S9" s="59">
        <f>+Preguntas!$D$8</f>
        <v>0</v>
      </c>
      <c r="T9" s="59" t="s">
        <v>228</v>
      </c>
      <c r="U9" s="59" t="s">
        <v>229</v>
      </c>
      <c r="V9" s="59">
        <f>+Preguntas!$D$10</f>
        <v>0</v>
      </c>
      <c r="W9" s="59" t="s">
        <v>1420</v>
      </c>
      <c r="X9" s="59" t="s">
        <v>1421</v>
      </c>
      <c r="Y9" s="59" t="str">
        <f t="shared" si="2"/>
        <v>Nivel bajo</v>
      </c>
      <c r="Z9" s="59" t="str">
        <f t="shared" si="5"/>
        <v>Nivel bajo</v>
      </c>
    </row>
    <row r="10" spans="1:26" ht="15.65" customHeight="1" x14ac:dyDescent="0.35">
      <c r="A10" s="59" t="s">
        <v>228</v>
      </c>
      <c r="B10" s="59" t="str">
        <f t="shared" si="3"/>
        <v>Gestión de la información para el OT y AT</v>
      </c>
      <c r="C10" s="60" t="s">
        <v>234</v>
      </c>
      <c r="D10" s="60" t="s">
        <v>235</v>
      </c>
      <c r="E10" s="58" t="s">
        <v>1404</v>
      </c>
      <c r="F10" s="58">
        <v>1</v>
      </c>
      <c r="G10" s="59">
        <v>0</v>
      </c>
      <c r="H10" s="58">
        <f>+IF(VLOOKUP(C10,Preguntas!$B$22:$D$262,3,0)="SI",1,0)</f>
        <v>0</v>
      </c>
      <c r="I10" s="58">
        <v>0.4</v>
      </c>
      <c r="J10" s="59">
        <f t="shared" si="0"/>
        <v>0</v>
      </c>
      <c r="L10" s="69"/>
      <c r="M10" s="70"/>
      <c r="O10" s="59">
        <f t="shared" si="4"/>
        <v>0</v>
      </c>
      <c r="P10" s="69">
        <f t="shared" si="1"/>
        <v>0</v>
      </c>
      <c r="R10" s="59">
        <f>+Preguntas!$D$11</f>
        <v>0</v>
      </c>
      <c r="S10" s="59">
        <f>+Preguntas!$D$8</f>
        <v>0</v>
      </c>
      <c r="T10" s="59" t="s">
        <v>228</v>
      </c>
      <c r="U10" s="59" t="s">
        <v>229</v>
      </c>
      <c r="V10" s="59">
        <f>+Preguntas!$D$10</f>
        <v>0</v>
      </c>
      <c r="W10" s="59" t="s">
        <v>1422</v>
      </c>
      <c r="X10" s="59" t="s">
        <v>1423</v>
      </c>
      <c r="Y10" s="59" t="str">
        <f t="shared" si="2"/>
        <v>Nivel bajo</v>
      </c>
      <c r="Z10" s="59" t="str">
        <f t="shared" si="5"/>
        <v>Nivel bajo</v>
      </c>
    </row>
    <row r="11" spans="1:26" ht="15.65" customHeight="1" x14ac:dyDescent="0.35">
      <c r="A11" s="59" t="s">
        <v>237</v>
      </c>
      <c r="B11" s="59" t="str">
        <f t="shared" si="3"/>
        <v>Gestión de la información para el OT y AT</v>
      </c>
      <c r="C11" s="60" t="s">
        <v>239</v>
      </c>
      <c r="D11" s="60" t="s">
        <v>240</v>
      </c>
      <c r="E11" s="58" t="s">
        <v>1404</v>
      </c>
      <c r="F11" s="58">
        <v>1</v>
      </c>
      <c r="G11" s="59">
        <v>0</v>
      </c>
      <c r="H11" s="58">
        <f>+IF(VLOOKUP(C11,Preguntas!$B$22:$D$262,3,0)="SI",1,0)</f>
        <v>0</v>
      </c>
      <c r="I11" s="58">
        <v>1</v>
      </c>
      <c r="J11" s="59">
        <f t="shared" si="0"/>
        <v>0</v>
      </c>
      <c r="L11" s="69"/>
      <c r="M11" s="70"/>
      <c r="O11" s="59">
        <f t="shared" si="4"/>
        <v>0</v>
      </c>
      <c r="P11" s="69">
        <f t="shared" si="1"/>
        <v>0</v>
      </c>
      <c r="R11" s="59">
        <f>+Preguntas!$D$11</f>
        <v>0</v>
      </c>
      <c r="S11" s="59">
        <f>+Preguntas!$D$8</f>
        <v>0</v>
      </c>
      <c r="T11" s="59" t="s">
        <v>237</v>
      </c>
      <c r="U11" s="59" t="s">
        <v>238</v>
      </c>
      <c r="V11" s="59">
        <f>+Preguntas!$D$10</f>
        <v>0</v>
      </c>
      <c r="W11" s="59" t="s">
        <v>1424</v>
      </c>
      <c r="X11" s="59" t="s">
        <v>1425</v>
      </c>
      <c r="Y11" s="59" t="str">
        <f t="shared" si="2"/>
        <v>Nivel bajo</v>
      </c>
      <c r="Z11" s="59" t="str">
        <f t="shared" si="5"/>
        <v>Nivel bajo</v>
      </c>
    </row>
    <row r="12" spans="1:26" ht="15.65" customHeight="1" x14ac:dyDescent="0.35">
      <c r="A12" s="59" t="s">
        <v>242</v>
      </c>
      <c r="B12" s="59" t="str">
        <f t="shared" si="3"/>
        <v>Gestión de la información para el OT y AT</v>
      </c>
      <c r="C12" s="60" t="s">
        <v>244</v>
      </c>
      <c r="D12" s="60" t="s">
        <v>245</v>
      </c>
      <c r="E12" s="58" t="s">
        <v>1404</v>
      </c>
      <c r="F12" s="58">
        <v>1</v>
      </c>
      <c r="G12" s="59">
        <v>0</v>
      </c>
      <c r="H12" s="58">
        <f>+IF(VLOOKUP(C12,Preguntas!$B$22:$D$262,3,0)="SI",1,0)</f>
        <v>0</v>
      </c>
      <c r="I12" s="58">
        <v>0.4</v>
      </c>
      <c r="J12" s="59">
        <f t="shared" si="0"/>
        <v>0</v>
      </c>
      <c r="L12" s="69"/>
      <c r="M12" s="70"/>
      <c r="O12" s="59">
        <f t="shared" si="4"/>
        <v>0</v>
      </c>
      <c r="P12" s="69">
        <f t="shared" si="1"/>
        <v>0</v>
      </c>
      <c r="R12" s="59">
        <f>+Preguntas!$D$11</f>
        <v>0</v>
      </c>
      <c r="S12" s="59">
        <f>+Preguntas!$D$8</f>
        <v>0</v>
      </c>
      <c r="T12" s="59" t="s">
        <v>242</v>
      </c>
      <c r="U12" s="59" t="s">
        <v>243</v>
      </c>
      <c r="V12" s="59">
        <f>+Preguntas!$D$10</f>
        <v>0</v>
      </c>
      <c r="W12" s="59" t="s">
        <v>1426</v>
      </c>
      <c r="X12" s="59" t="s">
        <v>1427</v>
      </c>
      <c r="Y12" s="59" t="str">
        <f t="shared" si="2"/>
        <v>Nivel bajo</v>
      </c>
      <c r="Z12" s="59" t="str">
        <f t="shared" si="5"/>
        <v>Nivel bajo</v>
      </c>
    </row>
    <row r="13" spans="1:26" ht="15.65" customHeight="1" x14ac:dyDescent="0.35">
      <c r="A13" s="59" t="s">
        <v>242</v>
      </c>
      <c r="B13" s="59" t="str">
        <f t="shared" si="3"/>
        <v>Gestión de la información para el OT y AT</v>
      </c>
      <c r="C13" s="60" t="s">
        <v>246</v>
      </c>
      <c r="D13" s="60" t="s">
        <v>1428</v>
      </c>
      <c r="E13" s="58" t="s">
        <v>1404</v>
      </c>
      <c r="F13" s="58">
        <v>1</v>
      </c>
      <c r="G13" s="59">
        <v>0</v>
      </c>
      <c r="H13" s="58">
        <f>+IF(VLOOKUP(C13,Preguntas!$B$22:$D$262,3,0)="SI",1,0)</f>
        <v>0</v>
      </c>
      <c r="I13" s="58">
        <v>0.3</v>
      </c>
      <c r="J13" s="59">
        <f t="shared" si="0"/>
        <v>0</v>
      </c>
      <c r="L13" s="69"/>
      <c r="M13" s="70"/>
      <c r="O13" s="59">
        <f t="shared" si="4"/>
        <v>0</v>
      </c>
      <c r="P13" s="69">
        <f t="shared" si="1"/>
        <v>0</v>
      </c>
      <c r="R13" s="59">
        <f>+Preguntas!$D$11</f>
        <v>0</v>
      </c>
      <c r="S13" s="59">
        <f>+Preguntas!$D$8</f>
        <v>0</v>
      </c>
      <c r="T13" s="59" t="s">
        <v>242</v>
      </c>
      <c r="U13" s="59" t="s">
        <v>243</v>
      </c>
      <c r="V13" s="59">
        <f>+Preguntas!$D$10</f>
        <v>0</v>
      </c>
      <c r="W13" s="59" t="s">
        <v>1429</v>
      </c>
      <c r="X13" s="59" t="s">
        <v>1430</v>
      </c>
      <c r="Y13" s="59" t="str">
        <f t="shared" si="2"/>
        <v>Nivel bajo</v>
      </c>
      <c r="Z13" s="59" t="str">
        <f t="shared" si="5"/>
        <v>Nivel bajo</v>
      </c>
    </row>
    <row r="14" spans="1:26" ht="15.65" customHeight="1" x14ac:dyDescent="0.35">
      <c r="A14" s="59" t="s">
        <v>242</v>
      </c>
      <c r="B14" s="59" t="str">
        <f t="shared" si="3"/>
        <v>Gestión de la información para el OT y AT</v>
      </c>
      <c r="C14" s="60" t="s">
        <v>247</v>
      </c>
      <c r="D14" s="60" t="s">
        <v>248</v>
      </c>
      <c r="E14" s="58" t="s">
        <v>1404</v>
      </c>
      <c r="F14" s="58">
        <v>1</v>
      </c>
      <c r="G14" s="59">
        <v>0</v>
      </c>
      <c r="H14" s="58">
        <f>+IF(VLOOKUP(C14,Preguntas!$B$22:$D$262,3,0)="SI",1,0)</f>
        <v>0</v>
      </c>
      <c r="I14" s="58">
        <v>0.3</v>
      </c>
      <c r="J14" s="59">
        <f t="shared" si="0"/>
        <v>0</v>
      </c>
      <c r="L14" s="69"/>
      <c r="M14" s="70"/>
      <c r="O14" s="59">
        <f t="shared" si="4"/>
        <v>0</v>
      </c>
      <c r="P14" s="69">
        <f t="shared" si="1"/>
        <v>0</v>
      </c>
      <c r="R14" s="59">
        <f>+Preguntas!$D$11</f>
        <v>0</v>
      </c>
      <c r="S14" s="59">
        <f>+Preguntas!$D$8</f>
        <v>0</v>
      </c>
      <c r="T14" s="59" t="s">
        <v>242</v>
      </c>
      <c r="U14" s="59" t="s">
        <v>243</v>
      </c>
      <c r="V14" s="59">
        <f>+Preguntas!$D$10</f>
        <v>0</v>
      </c>
      <c r="W14" s="59" t="s">
        <v>1431</v>
      </c>
      <c r="X14" s="59" t="s">
        <v>1432</v>
      </c>
      <c r="Y14" s="59" t="str">
        <f t="shared" si="2"/>
        <v>Nivel bajo</v>
      </c>
      <c r="Z14" s="59" t="str">
        <f t="shared" si="5"/>
        <v>Nivel bajo</v>
      </c>
    </row>
    <row r="15" spans="1:26" ht="15.65" customHeight="1" x14ac:dyDescent="0.35">
      <c r="A15" s="59" t="s">
        <v>250</v>
      </c>
      <c r="B15" s="59" t="str">
        <f t="shared" si="3"/>
        <v>Gestión de la información para el OT y AT</v>
      </c>
      <c r="C15" s="60" t="s">
        <v>252</v>
      </c>
      <c r="D15" s="60" t="s">
        <v>253</v>
      </c>
      <c r="E15" s="58" t="s">
        <v>1404</v>
      </c>
      <c r="F15" s="58">
        <v>1</v>
      </c>
      <c r="G15" s="59">
        <v>0</v>
      </c>
      <c r="H15" s="58">
        <f>+IF(VLOOKUP(C15,Preguntas!$B$22:$D$262,3,0)="SI",1,0)</f>
        <v>0</v>
      </c>
      <c r="I15" s="58">
        <v>0.5</v>
      </c>
      <c r="J15" s="59">
        <f t="shared" si="0"/>
        <v>0</v>
      </c>
      <c r="L15" s="69"/>
      <c r="M15" s="70"/>
      <c r="O15" s="59">
        <f t="shared" si="4"/>
        <v>0</v>
      </c>
      <c r="P15" s="69">
        <f t="shared" si="1"/>
        <v>0</v>
      </c>
      <c r="R15" s="59">
        <f>+Preguntas!$D$11</f>
        <v>0</v>
      </c>
      <c r="S15" s="59">
        <f>+Preguntas!$D$8</f>
        <v>0</v>
      </c>
      <c r="T15" s="59" t="s">
        <v>250</v>
      </c>
      <c r="U15" s="59" t="s">
        <v>251</v>
      </c>
      <c r="V15" s="59">
        <f>+Preguntas!$D$10</f>
        <v>0</v>
      </c>
      <c r="W15" s="59" t="s">
        <v>1433</v>
      </c>
      <c r="X15" s="59" t="s">
        <v>1434</v>
      </c>
      <c r="Y15" s="59" t="str">
        <f t="shared" si="2"/>
        <v>Nivel bajo</v>
      </c>
      <c r="Z15" s="59" t="str">
        <f t="shared" si="5"/>
        <v>Nivel bajo</v>
      </c>
    </row>
    <row r="16" spans="1:26" ht="15.65" customHeight="1" x14ac:dyDescent="0.35">
      <c r="A16" s="59" t="s">
        <v>250</v>
      </c>
      <c r="B16" s="59" t="str">
        <f t="shared" si="3"/>
        <v>Gestión de la información para el OT y AT</v>
      </c>
      <c r="C16" s="60" t="s">
        <v>254</v>
      </c>
      <c r="D16" s="60" t="s">
        <v>255</v>
      </c>
      <c r="E16" s="58" t="s">
        <v>1404</v>
      </c>
      <c r="F16" s="58">
        <v>1</v>
      </c>
      <c r="G16" s="59">
        <v>0</v>
      </c>
      <c r="H16" s="58">
        <f>+IF(VLOOKUP(C16,Preguntas!$B$22:$D$262,3,0)="SI",1,0)</f>
        <v>0</v>
      </c>
      <c r="I16" s="58">
        <v>0.5</v>
      </c>
      <c r="J16" s="59">
        <f t="shared" si="0"/>
        <v>0</v>
      </c>
      <c r="L16" s="69"/>
      <c r="M16" s="70"/>
      <c r="O16" s="59">
        <f t="shared" si="4"/>
        <v>0</v>
      </c>
      <c r="P16" s="69">
        <f t="shared" si="1"/>
        <v>0</v>
      </c>
      <c r="R16" s="59">
        <f>+Preguntas!$D$11</f>
        <v>0</v>
      </c>
      <c r="S16" s="59">
        <f>+Preguntas!$D$8</f>
        <v>0</v>
      </c>
      <c r="T16" s="59" t="s">
        <v>250</v>
      </c>
      <c r="U16" s="59" t="s">
        <v>251</v>
      </c>
      <c r="V16" s="59">
        <f>+Preguntas!$D$10</f>
        <v>0</v>
      </c>
      <c r="W16" s="59" t="s">
        <v>1435</v>
      </c>
      <c r="X16" s="59" t="s">
        <v>1436</v>
      </c>
      <c r="Y16" s="59" t="str">
        <f t="shared" si="2"/>
        <v>Nivel bajo</v>
      </c>
      <c r="Z16" s="59" t="str">
        <f t="shared" si="5"/>
        <v>Nivel bajo</v>
      </c>
    </row>
    <row r="17" spans="1:26" ht="15.65" customHeight="1" x14ac:dyDescent="0.35">
      <c r="A17" s="59" t="s">
        <v>257</v>
      </c>
      <c r="B17" s="59" t="str">
        <f t="shared" si="3"/>
        <v>Gestión de la información para el OT y AT</v>
      </c>
      <c r="C17" s="60" t="s">
        <v>259</v>
      </c>
      <c r="D17" s="60" t="s">
        <v>260</v>
      </c>
      <c r="E17" s="58" t="s">
        <v>1404</v>
      </c>
      <c r="F17" s="58">
        <v>1</v>
      </c>
      <c r="G17" s="59">
        <v>0</v>
      </c>
      <c r="H17" s="58">
        <f>+IF(VLOOKUP(C17,Preguntas!$B$22:$D$262,3,0)="SI",1,0)</f>
        <v>0</v>
      </c>
      <c r="I17" s="58">
        <v>0.35</v>
      </c>
      <c r="J17" s="59">
        <f t="shared" si="0"/>
        <v>0</v>
      </c>
      <c r="L17" s="69"/>
      <c r="M17" s="70"/>
      <c r="O17" s="59">
        <f t="shared" si="4"/>
        <v>0</v>
      </c>
      <c r="P17" s="69">
        <f t="shared" si="1"/>
        <v>0</v>
      </c>
      <c r="R17" s="59">
        <f>+Preguntas!$D$11</f>
        <v>0</v>
      </c>
      <c r="S17" s="59">
        <f>+Preguntas!$D$8</f>
        <v>0</v>
      </c>
      <c r="T17" s="59" t="s">
        <v>257</v>
      </c>
      <c r="U17" s="59" t="s">
        <v>258</v>
      </c>
      <c r="V17" s="59">
        <f>+Preguntas!$D$10</f>
        <v>0</v>
      </c>
      <c r="W17" s="59" t="s">
        <v>1437</v>
      </c>
      <c r="X17" s="59" t="s">
        <v>1438</v>
      </c>
      <c r="Y17" s="59" t="str">
        <f t="shared" si="2"/>
        <v>Nivel bajo</v>
      </c>
      <c r="Z17" s="59" t="str">
        <f t="shared" si="5"/>
        <v>Nivel bajo</v>
      </c>
    </row>
    <row r="18" spans="1:26" ht="15.65" customHeight="1" x14ac:dyDescent="0.35">
      <c r="A18" s="59" t="s">
        <v>257</v>
      </c>
      <c r="B18" s="59" t="str">
        <f t="shared" si="3"/>
        <v>Gestión de la información para el OT y AT</v>
      </c>
      <c r="C18" s="60" t="s">
        <v>261</v>
      </c>
      <c r="D18" s="60" t="s">
        <v>262</v>
      </c>
      <c r="E18" s="58" t="s">
        <v>1404</v>
      </c>
      <c r="F18" s="58">
        <v>1</v>
      </c>
      <c r="G18" s="59">
        <v>0</v>
      </c>
      <c r="H18" s="58">
        <f>+IF(VLOOKUP(C18,Preguntas!$B$22:$D$262,3,0)="SI",1,0)</f>
        <v>0</v>
      </c>
      <c r="I18" s="58">
        <v>0.05</v>
      </c>
      <c r="J18" s="59">
        <f t="shared" si="0"/>
        <v>0</v>
      </c>
      <c r="L18" s="69"/>
      <c r="M18" s="70"/>
      <c r="O18" s="59">
        <f t="shared" si="4"/>
        <v>0</v>
      </c>
      <c r="P18" s="69">
        <f t="shared" si="1"/>
        <v>0</v>
      </c>
      <c r="R18" s="59">
        <f>+Preguntas!$D$11</f>
        <v>0</v>
      </c>
      <c r="S18" s="59">
        <f>+Preguntas!$D$8</f>
        <v>0</v>
      </c>
      <c r="T18" s="59" t="s">
        <v>257</v>
      </c>
      <c r="U18" s="59" t="s">
        <v>258</v>
      </c>
      <c r="V18" s="59">
        <f>+Preguntas!$D$10</f>
        <v>0</v>
      </c>
      <c r="W18" s="59" t="s">
        <v>1439</v>
      </c>
      <c r="X18" s="59" t="s">
        <v>1440</v>
      </c>
      <c r="Y18" s="59" t="str">
        <f t="shared" si="2"/>
        <v>Nivel bajo</v>
      </c>
      <c r="Z18" s="59" t="str">
        <f t="shared" si="5"/>
        <v>Nivel bajo</v>
      </c>
    </row>
    <row r="19" spans="1:26" ht="15.65" customHeight="1" x14ac:dyDescent="0.35">
      <c r="A19" s="59" t="s">
        <v>257</v>
      </c>
      <c r="B19" s="59" t="str">
        <f t="shared" si="3"/>
        <v>Gestión de la información para el OT y AT</v>
      </c>
      <c r="C19" s="60" t="s">
        <v>263</v>
      </c>
      <c r="D19" s="60" t="s">
        <v>264</v>
      </c>
      <c r="E19" s="58" t="s">
        <v>1404</v>
      </c>
      <c r="F19" s="58">
        <v>1</v>
      </c>
      <c r="G19" s="59">
        <v>0</v>
      </c>
      <c r="H19" s="58">
        <f>+IF(VLOOKUP(C19,Preguntas!$B$22:$D$262,3,0)="SI",1,0)</f>
        <v>0</v>
      </c>
      <c r="I19" s="58">
        <v>0.3</v>
      </c>
      <c r="J19" s="59">
        <f t="shared" si="0"/>
        <v>0</v>
      </c>
      <c r="L19" s="69"/>
      <c r="M19" s="70"/>
      <c r="O19" s="59">
        <f t="shared" si="4"/>
        <v>0</v>
      </c>
      <c r="P19" s="69">
        <f t="shared" si="1"/>
        <v>0</v>
      </c>
      <c r="R19" s="59">
        <f>+Preguntas!$D$11</f>
        <v>0</v>
      </c>
      <c r="S19" s="59">
        <f>+Preguntas!$D$8</f>
        <v>0</v>
      </c>
      <c r="T19" s="59" t="s">
        <v>257</v>
      </c>
      <c r="U19" s="59" t="s">
        <v>258</v>
      </c>
      <c r="V19" s="59">
        <f>+Preguntas!$D$10</f>
        <v>0</v>
      </c>
      <c r="W19" s="59" t="s">
        <v>1441</v>
      </c>
      <c r="X19" s="59" t="s">
        <v>1442</v>
      </c>
      <c r="Y19" s="59" t="str">
        <f t="shared" si="2"/>
        <v>Nivel bajo</v>
      </c>
      <c r="Z19" s="59" t="str">
        <f t="shared" si="5"/>
        <v>Nivel bajo</v>
      </c>
    </row>
    <row r="20" spans="1:26" ht="15.65" customHeight="1" x14ac:dyDescent="0.35">
      <c r="A20" s="59" t="s">
        <v>257</v>
      </c>
      <c r="B20" s="59" t="str">
        <f t="shared" si="3"/>
        <v>Gestión de la información para el OT y AT</v>
      </c>
      <c r="C20" s="60" t="s">
        <v>265</v>
      </c>
      <c r="D20" s="60" t="s">
        <v>266</v>
      </c>
      <c r="E20" s="58" t="s">
        <v>1404</v>
      </c>
      <c r="F20" s="58">
        <v>1</v>
      </c>
      <c r="G20" s="59">
        <v>0</v>
      </c>
      <c r="H20" s="58">
        <f>+IF(VLOOKUP(C20,Preguntas!$B$22:$D$262,3,0)="SI",1,0)</f>
        <v>0</v>
      </c>
      <c r="I20" s="58">
        <v>0.2</v>
      </c>
      <c r="J20" s="59">
        <f t="shared" si="0"/>
        <v>0</v>
      </c>
      <c r="L20" s="69"/>
      <c r="M20" s="70"/>
      <c r="O20" s="59">
        <f t="shared" si="4"/>
        <v>0</v>
      </c>
      <c r="P20" s="69">
        <f t="shared" si="1"/>
        <v>0</v>
      </c>
      <c r="R20" s="59">
        <f>+Preguntas!$D$11</f>
        <v>0</v>
      </c>
      <c r="S20" s="59">
        <f>+Preguntas!$D$8</f>
        <v>0</v>
      </c>
      <c r="T20" s="59" t="s">
        <v>257</v>
      </c>
      <c r="U20" s="59" t="s">
        <v>258</v>
      </c>
      <c r="V20" s="59">
        <f>+Preguntas!$D$10</f>
        <v>0</v>
      </c>
      <c r="W20" s="59" t="s">
        <v>1443</v>
      </c>
      <c r="X20" s="59" t="s">
        <v>1444</v>
      </c>
      <c r="Y20" s="59" t="str">
        <f t="shared" si="2"/>
        <v>Nivel bajo</v>
      </c>
      <c r="Z20" s="59" t="str">
        <f t="shared" si="5"/>
        <v>Nivel bajo</v>
      </c>
    </row>
    <row r="21" spans="1:26" ht="15.65" customHeight="1" x14ac:dyDescent="0.35">
      <c r="A21" s="59" t="s">
        <v>257</v>
      </c>
      <c r="B21" s="59" t="str">
        <f t="shared" si="3"/>
        <v>Gestión de la información para el OT y AT</v>
      </c>
      <c r="C21" s="60" t="s">
        <v>267</v>
      </c>
      <c r="D21" s="60" t="s">
        <v>268</v>
      </c>
      <c r="E21" s="58" t="s">
        <v>1404</v>
      </c>
      <c r="F21" s="58">
        <v>1</v>
      </c>
      <c r="G21" s="59">
        <v>0</v>
      </c>
      <c r="H21" s="58">
        <f>+IF(VLOOKUP(C21,Preguntas!$B$22:$D$262,3,0)="SI",1,0)</f>
        <v>0</v>
      </c>
      <c r="I21" s="58">
        <v>0.1</v>
      </c>
      <c r="J21" s="59">
        <f t="shared" si="0"/>
        <v>0</v>
      </c>
      <c r="L21" s="69"/>
      <c r="M21" s="70"/>
      <c r="O21" s="59">
        <f t="shared" si="4"/>
        <v>0</v>
      </c>
      <c r="P21" s="69">
        <f t="shared" si="1"/>
        <v>0</v>
      </c>
      <c r="R21" s="59">
        <f>+Preguntas!$D$11</f>
        <v>0</v>
      </c>
      <c r="S21" s="59">
        <f>+Preguntas!$D$8</f>
        <v>0</v>
      </c>
      <c r="T21" s="59" t="s">
        <v>257</v>
      </c>
      <c r="U21" s="59" t="s">
        <v>258</v>
      </c>
      <c r="V21" s="59">
        <f>+Preguntas!$D$10</f>
        <v>0</v>
      </c>
      <c r="W21" s="59" t="s">
        <v>1445</v>
      </c>
      <c r="X21" s="59" t="s">
        <v>1446</v>
      </c>
      <c r="Y21" s="59" t="str">
        <f t="shared" si="2"/>
        <v>Nivel bajo</v>
      </c>
      <c r="Z21" s="59" t="str">
        <f t="shared" si="5"/>
        <v>Nivel bajo</v>
      </c>
    </row>
    <row r="22" spans="1:26" ht="15.65" customHeight="1" x14ac:dyDescent="0.35">
      <c r="A22" s="59" t="s">
        <v>270</v>
      </c>
      <c r="B22" s="59" t="str">
        <f t="shared" si="3"/>
        <v>Gestión de la información para el OT y AT</v>
      </c>
      <c r="C22" s="60" t="s">
        <v>272</v>
      </c>
      <c r="D22" s="60" t="s">
        <v>273</v>
      </c>
      <c r="E22" s="58" t="s">
        <v>1404</v>
      </c>
      <c r="F22" s="58">
        <v>1</v>
      </c>
      <c r="G22" s="59">
        <v>0</v>
      </c>
      <c r="H22" s="58">
        <f>+IF(VLOOKUP(C22,Preguntas!$B$22:$D$262,3,0)="SI",1,0)</f>
        <v>0</v>
      </c>
      <c r="I22" s="58">
        <v>0.35</v>
      </c>
      <c r="J22" s="59">
        <f t="shared" si="0"/>
        <v>0</v>
      </c>
      <c r="L22" s="69"/>
      <c r="M22" s="70"/>
      <c r="O22" s="59">
        <f t="shared" si="4"/>
        <v>0</v>
      </c>
      <c r="P22" s="69">
        <f t="shared" si="1"/>
        <v>0</v>
      </c>
      <c r="R22" s="59">
        <f>+Preguntas!$D$11</f>
        <v>0</v>
      </c>
      <c r="S22" s="59">
        <f>+Preguntas!$D$8</f>
        <v>0</v>
      </c>
      <c r="T22" s="59" t="s">
        <v>270</v>
      </c>
      <c r="U22" s="59" t="s">
        <v>271</v>
      </c>
      <c r="V22" s="59">
        <f>+Preguntas!$D$10</f>
        <v>0</v>
      </c>
      <c r="W22" s="59" t="s">
        <v>1447</v>
      </c>
      <c r="X22" s="59" t="s">
        <v>1448</v>
      </c>
      <c r="Y22" s="59" t="str">
        <f t="shared" si="2"/>
        <v>Nivel bajo</v>
      </c>
      <c r="Z22" s="59" t="str">
        <f t="shared" si="5"/>
        <v>Nivel bajo</v>
      </c>
    </row>
    <row r="23" spans="1:26" ht="15.65" customHeight="1" x14ac:dyDescent="0.35">
      <c r="A23" s="59" t="s">
        <v>270</v>
      </c>
      <c r="B23" s="59" t="str">
        <f t="shared" si="3"/>
        <v>Gestión de la información para el OT y AT</v>
      </c>
      <c r="C23" s="60" t="s">
        <v>274</v>
      </c>
      <c r="D23" s="60" t="s">
        <v>275</v>
      </c>
      <c r="E23" s="58" t="s">
        <v>1404</v>
      </c>
      <c r="F23" s="58">
        <v>1</v>
      </c>
      <c r="G23" s="59">
        <v>0</v>
      </c>
      <c r="H23" s="58">
        <f>+IF(VLOOKUP(C23,Preguntas!$B$22:$D$262,3,0)="SI",1,0)</f>
        <v>0</v>
      </c>
      <c r="I23" s="58">
        <v>0.25</v>
      </c>
      <c r="J23" s="59">
        <f t="shared" si="0"/>
        <v>0</v>
      </c>
      <c r="L23" s="69"/>
      <c r="M23" s="70"/>
      <c r="O23" s="59">
        <f t="shared" si="4"/>
        <v>0</v>
      </c>
      <c r="P23" s="69">
        <f t="shared" si="1"/>
        <v>0</v>
      </c>
      <c r="R23" s="59">
        <f>+Preguntas!$D$11</f>
        <v>0</v>
      </c>
      <c r="S23" s="59">
        <f>+Preguntas!$D$8</f>
        <v>0</v>
      </c>
      <c r="T23" s="59" t="s">
        <v>270</v>
      </c>
      <c r="U23" s="59" t="s">
        <v>271</v>
      </c>
      <c r="V23" s="59">
        <f>+Preguntas!$D$10</f>
        <v>0</v>
      </c>
      <c r="W23" s="59" t="s">
        <v>1449</v>
      </c>
      <c r="X23" s="59" t="s">
        <v>1450</v>
      </c>
      <c r="Y23" s="59" t="str">
        <f t="shared" si="2"/>
        <v>Nivel bajo</v>
      </c>
      <c r="Z23" s="59" t="str">
        <f t="shared" si="5"/>
        <v>Nivel bajo</v>
      </c>
    </row>
    <row r="24" spans="1:26" ht="15.65" customHeight="1" x14ac:dyDescent="0.35">
      <c r="A24" s="59" t="s">
        <v>270</v>
      </c>
      <c r="B24" s="59" t="str">
        <f t="shared" si="3"/>
        <v>Gestión de la información para el OT y AT</v>
      </c>
      <c r="C24" s="60" t="s">
        <v>276</v>
      </c>
      <c r="D24" s="60" t="s">
        <v>277</v>
      </c>
      <c r="E24" s="58" t="s">
        <v>1404</v>
      </c>
      <c r="F24" s="58">
        <v>1</v>
      </c>
      <c r="G24" s="59">
        <v>0</v>
      </c>
      <c r="H24" s="58">
        <f>+IF(VLOOKUP(C24,Preguntas!$B$22:$D$262,3,0)="SI",1,0)</f>
        <v>0</v>
      </c>
      <c r="I24" s="58">
        <v>0.2</v>
      </c>
      <c r="J24" s="59">
        <f t="shared" si="0"/>
        <v>0</v>
      </c>
      <c r="L24" s="69"/>
      <c r="M24" s="70"/>
      <c r="O24" s="59">
        <f t="shared" si="4"/>
        <v>0</v>
      </c>
      <c r="P24" s="69">
        <f t="shared" si="1"/>
        <v>0</v>
      </c>
      <c r="R24" s="59">
        <f>+Preguntas!$D$11</f>
        <v>0</v>
      </c>
      <c r="S24" s="59">
        <f>+Preguntas!$D$8</f>
        <v>0</v>
      </c>
      <c r="T24" s="59" t="s">
        <v>270</v>
      </c>
      <c r="U24" s="59" t="s">
        <v>271</v>
      </c>
      <c r="V24" s="59">
        <f>+Preguntas!$D$10</f>
        <v>0</v>
      </c>
      <c r="W24" s="59" t="s">
        <v>1451</v>
      </c>
      <c r="X24" s="59" t="s">
        <v>1452</v>
      </c>
      <c r="Y24" s="59" t="str">
        <f t="shared" si="2"/>
        <v>Nivel bajo</v>
      </c>
      <c r="Z24" s="59" t="str">
        <f t="shared" si="5"/>
        <v>Nivel bajo</v>
      </c>
    </row>
    <row r="25" spans="1:26" ht="15.65" customHeight="1" x14ac:dyDescent="0.35">
      <c r="A25" s="59" t="s">
        <v>270</v>
      </c>
      <c r="B25" s="59" t="str">
        <f t="shared" si="3"/>
        <v>Gestión de la información para el OT y AT</v>
      </c>
      <c r="C25" s="60" t="s">
        <v>278</v>
      </c>
      <c r="D25" s="60" t="s">
        <v>279</v>
      </c>
      <c r="E25" s="58" t="s">
        <v>1404</v>
      </c>
      <c r="F25" s="58">
        <v>1</v>
      </c>
      <c r="G25" s="59">
        <v>0</v>
      </c>
      <c r="H25" s="58">
        <f>+IF(VLOOKUP(C25,Preguntas!$B$22:$D$262,3,0)="SI",1,0)</f>
        <v>0</v>
      </c>
      <c r="I25" s="58">
        <v>0.2</v>
      </c>
      <c r="J25" s="59">
        <f t="shared" si="0"/>
        <v>0</v>
      </c>
      <c r="L25" s="69"/>
      <c r="M25" s="70"/>
      <c r="O25" s="59">
        <f t="shared" si="4"/>
        <v>0</v>
      </c>
      <c r="P25" s="69">
        <f t="shared" si="1"/>
        <v>0</v>
      </c>
      <c r="R25" s="59">
        <f>+Preguntas!$D$11</f>
        <v>0</v>
      </c>
      <c r="S25" s="59">
        <f>+Preguntas!$D$8</f>
        <v>0</v>
      </c>
      <c r="T25" s="59" t="s">
        <v>270</v>
      </c>
      <c r="U25" s="59" t="s">
        <v>271</v>
      </c>
      <c r="V25" s="59">
        <f>+Preguntas!$D$10</f>
        <v>0</v>
      </c>
      <c r="W25" s="59" t="s">
        <v>1453</v>
      </c>
      <c r="X25" s="59" t="s">
        <v>1454</v>
      </c>
      <c r="Y25" s="59" t="str">
        <f t="shared" si="2"/>
        <v>Nivel bajo</v>
      </c>
      <c r="Z25" s="59" t="str">
        <f t="shared" si="5"/>
        <v>Nivel bajo</v>
      </c>
    </row>
    <row r="26" spans="1:26" ht="15.65" customHeight="1" x14ac:dyDescent="0.35">
      <c r="A26" s="59" t="s">
        <v>281</v>
      </c>
      <c r="B26" s="59" t="str">
        <f t="shared" si="3"/>
        <v>Gestión de la información para el OT y AT</v>
      </c>
      <c r="C26" s="60" t="s">
        <v>283</v>
      </c>
      <c r="D26" s="60" t="s">
        <v>284</v>
      </c>
      <c r="E26" s="58" t="s">
        <v>1404</v>
      </c>
      <c r="F26" s="58">
        <v>1</v>
      </c>
      <c r="G26" s="59">
        <v>0</v>
      </c>
      <c r="H26" s="58">
        <f>+IF(VLOOKUP(C26,Preguntas!$B$22:$D$262,3,0)="SI",1,0)</f>
        <v>0</v>
      </c>
      <c r="I26" s="58">
        <v>0.3</v>
      </c>
      <c r="J26" s="59">
        <f t="shared" si="0"/>
        <v>0</v>
      </c>
      <c r="L26" s="69"/>
      <c r="M26" s="70"/>
      <c r="O26" s="59">
        <f t="shared" si="4"/>
        <v>0</v>
      </c>
      <c r="P26" s="69">
        <f t="shared" si="1"/>
        <v>0</v>
      </c>
      <c r="R26" s="59">
        <f>+Preguntas!$D$11</f>
        <v>0</v>
      </c>
      <c r="S26" s="59">
        <f>+Preguntas!$D$8</f>
        <v>0</v>
      </c>
      <c r="T26" s="59" t="s">
        <v>281</v>
      </c>
      <c r="U26" s="59" t="s">
        <v>282</v>
      </c>
      <c r="V26" s="59">
        <f>+Preguntas!$D$10</f>
        <v>0</v>
      </c>
      <c r="W26" s="59" t="s">
        <v>1455</v>
      </c>
      <c r="X26" s="59" t="s">
        <v>1456</v>
      </c>
      <c r="Y26" s="59" t="str">
        <f t="shared" si="2"/>
        <v>Nivel bajo</v>
      </c>
      <c r="Z26" s="59" t="str">
        <f t="shared" si="5"/>
        <v>Nivel bajo</v>
      </c>
    </row>
    <row r="27" spans="1:26" ht="15.65" customHeight="1" x14ac:dyDescent="0.35">
      <c r="A27" s="59" t="s">
        <v>281</v>
      </c>
      <c r="B27" s="59" t="str">
        <f t="shared" si="3"/>
        <v>Gestión de la información para el OT y AT</v>
      </c>
      <c r="C27" s="60" t="s">
        <v>285</v>
      </c>
      <c r="D27" s="60" t="s">
        <v>286</v>
      </c>
      <c r="E27" s="58" t="s">
        <v>1404</v>
      </c>
      <c r="F27" s="58">
        <v>1</v>
      </c>
      <c r="G27" s="59">
        <v>0</v>
      </c>
      <c r="H27" s="58">
        <f>+IF(VLOOKUP(C27,Preguntas!$B$22:$D$262,3,0)="SI",1,0)</f>
        <v>0</v>
      </c>
      <c r="I27" s="58">
        <v>0.15</v>
      </c>
      <c r="J27" s="59">
        <f t="shared" si="0"/>
        <v>0</v>
      </c>
      <c r="L27" s="69"/>
      <c r="M27" s="70"/>
      <c r="O27" s="59">
        <f t="shared" si="4"/>
        <v>0</v>
      </c>
      <c r="P27" s="69">
        <f t="shared" si="1"/>
        <v>0</v>
      </c>
      <c r="R27" s="59">
        <f>+Preguntas!$D$11</f>
        <v>0</v>
      </c>
      <c r="S27" s="59">
        <f>+Preguntas!$D$8</f>
        <v>0</v>
      </c>
      <c r="T27" s="59" t="s">
        <v>281</v>
      </c>
      <c r="U27" s="59" t="s">
        <v>282</v>
      </c>
      <c r="V27" s="59">
        <f>+Preguntas!$D$10</f>
        <v>0</v>
      </c>
      <c r="W27" s="59" t="s">
        <v>1457</v>
      </c>
      <c r="X27" s="59" t="s">
        <v>1458</v>
      </c>
      <c r="Y27" s="59" t="str">
        <f t="shared" si="2"/>
        <v>Nivel bajo</v>
      </c>
      <c r="Z27" s="59" t="str">
        <f t="shared" si="5"/>
        <v>Nivel bajo</v>
      </c>
    </row>
    <row r="28" spans="1:26" ht="15.65" customHeight="1" x14ac:dyDescent="0.35">
      <c r="A28" s="59" t="s">
        <v>281</v>
      </c>
      <c r="B28" s="59" t="str">
        <f t="shared" si="3"/>
        <v>Gestión de la información para el OT y AT</v>
      </c>
      <c r="C28" s="60" t="s">
        <v>287</v>
      </c>
      <c r="D28" s="60" t="s">
        <v>1459</v>
      </c>
      <c r="E28" s="58" t="s">
        <v>1404</v>
      </c>
      <c r="F28" s="58">
        <v>1</v>
      </c>
      <c r="G28" s="59">
        <v>0</v>
      </c>
      <c r="H28" s="58">
        <f>+IF(VLOOKUP(C28,Preguntas!$B$22:$D$262,3,0)="SI",1,0)</f>
        <v>0</v>
      </c>
      <c r="I28" s="58">
        <v>0.25</v>
      </c>
      <c r="J28" s="59">
        <f t="shared" si="0"/>
        <v>0</v>
      </c>
      <c r="L28" s="69"/>
      <c r="M28" s="70"/>
      <c r="O28" s="59">
        <f t="shared" si="4"/>
        <v>0</v>
      </c>
      <c r="P28" s="69">
        <f t="shared" si="1"/>
        <v>0</v>
      </c>
      <c r="R28" s="59">
        <f>+Preguntas!$D$11</f>
        <v>0</v>
      </c>
      <c r="S28" s="59">
        <f>+Preguntas!$D$8</f>
        <v>0</v>
      </c>
      <c r="T28" s="59" t="s">
        <v>281</v>
      </c>
      <c r="U28" s="59" t="s">
        <v>282</v>
      </c>
      <c r="V28" s="59">
        <f>+Preguntas!$D$10</f>
        <v>0</v>
      </c>
      <c r="W28" s="59" t="s">
        <v>1460</v>
      </c>
      <c r="X28" s="59" t="s">
        <v>1461</v>
      </c>
      <c r="Y28" s="59" t="str">
        <f t="shared" si="2"/>
        <v>Nivel bajo</v>
      </c>
      <c r="Z28" s="59" t="str">
        <f t="shared" si="5"/>
        <v>Nivel bajo</v>
      </c>
    </row>
    <row r="29" spans="1:26" ht="15.65" customHeight="1" x14ac:dyDescent="0.35">
      <c r="A29" s="59" t="s">
        <v>281</v>
      </c>
      <c r="B29" s="59" t="str">
        <f t="shared" si="3"/>
        <v>Gestión de la información para el OT y AT</v>
      </c>
      <c r="C29" s="60" t="s">
        <v>289</v>
      </c>
      <c r="D29" s="60" t="s">
        <v>290</v>
      </c>
      <c r="E29" s="58" t="s">
        <v>1404</v>
      </c>
      <c r="F29" s="58">
        <v>1</v>
      </c>
      <c r="G29" s="59">
        <v>0</v>
      </c>
      <c r="H29" s="58">
        <f>+IF(VLOOKUP(C29,Preguntas!$B$22:$D$262,3,0)="SI",1,0)</f>
        <v>0</v>
      </c>
      <c r="I29" s="58">
        <v>0.1</v>
      </c>
      <c r="J29" s="59">
        <f t="shared" si="0"/>
        <v>0</v>
      </c>
      <c r="L29" s="69"/>
      <c r="M29" s="70"/>
      <c r="O29" s="59">
        <f t="shared" si="4"/>
        <v>0</v>
      </c>
      <c r="P29" s="69">
        <f t="shared" si="1"/>
        <v>0</v>
      </c>
      <c r="R29" s="59">
        <f>+Preguntas!$D$11</f>
        <v>0</v>
      </c>
      <c r="S29" s="59">
        <f>+Preguntas!$D$8</f>
        <v>0</v>
      </c>
      <c r="T29" s="59" t="s">
        <v>281</v>
      </c>
      <c r="U29" s="59" t="s">
        <v>282</v>
      </c>
      <c r="V29" s="59">
        <f>+Preguntas!$D$10</f>
        <v>0</v>
      </c>
      <c r="W29" s="59" t="s">
        <v>1462</v>
      </c>
      <c r="X29" s="59" t="s">
        <v>1463</v>
      </c>
      <c r="Y29" s="59" t="str">
        <f t="shared" si="2"/>
        <v>Nivel bajo</v>
      </c>
      <c r="Z29" s="59" t="str">
        <f t="shared" si="5"/>
        <v>Nivel bajo</v>
      </c>
    </row>
    <row r="30" spans="1:26" ht="15.65" customHeight="1" x14ac:dyDescent="0.35">
      <c r="A30" s="59" t="s">
        <v>281</v>
      </c>
      <c r="B30" s="59" t="str">
        <f t="shared" si="3"/>
        <v>Gestión de la información para el OT y AT</v>
      </c>
      <c r="C30" s="60" t="s">
        <v>291</v>
      </c>
      <c r="D30" s="60" t="s">
        <v>292</v>
      </c>
      <c r="E30" s="58" t="s">
        <v>1404</v>
      </c>
      <c r="F30" s="58">
        <v>1</v>
      </c>
      <c r="G30" s="59">
        <v>0</v>
      </c>
      <c r="H30" s="58">
        <f>+IF(VLOOKUP(C30,Preguntas!$B$22:$D$262,3,0)="SI",1,0)</f>
        <v>0</v>
      </c>
      <c r="I30" s="58">
        <v>0.2</v>
      </c>
      <c r="J30" s="59">
        <f t="shared" si="0"/>
        <v>0</v>
      </c>
      <c r="L30" s="69"/>
      <c r="M30" s="70"/>
      <c r="O30" s="59">
        <f t="shared" si="4"/>
        <v>0</v>
      </c>
      <c r="P30" s="69">
        <f t="shared" si="1"/>
        <v>0</v>
      </c>
      <c r="R30" s="59">
        <f>+Preguntas!$D$11</f>
        <v>0</v>
      </c>
      <c r="S30" s="59">
        <f>+Preguntas!$D$8</f>
        <v>0</v>
      </c>
      <c r="T30" s="59" t="s">
        <v>281</v>
      </c>
      <c r="U30" s="59" t="s">
        <v>282</v>
      </c>
      <c r="V30" s="59">
        <f>+Preguntas!$D$10</f>
        <v>0</v>
      </c>
      <c r="W30" s="59" t="s">
        <v>1464</v>
      </c>
      <c r="X30" s="59" t="s">
        <v>1465</v>
      </c>
      <c r="Y30" s="59" t="str">
        <f t="shared" si="2"/>
        <v>Nivel bajo</v>
      </c>
      <c r="Z30" s="59" t="str">
        <f t="shared" si="5"/>
        <v>Nivel bajo</v>
      </c>
    </row>
    <row r="31" spans="1:26" ht="15.65" customHeight="1" x14ac:dyDescent="0.35">
      <c r="A31" s="59" t="s">
        <v>92</v>
      </c>
      <c r="B31" s="59" t="s">
        <v>1380</v>
      </c>
      <c r="C31" s="60" t="s">
        <v>94</v>
      </c>
      <c r="D31" s="60" t="s">
        <v>1466</v>
      </c>
      <c r="E31" s="58" t="s">
        <v>1404</v>
      </c>
      <c r="F31" s="58">
        <v>1</v>
      </c>
      <c r="G31" s="59">
        <v>0</v>
      </c>
      <c r="H31" s="58">
        <f>+IF(VLOOKUP(C31,Preguntas!$B$22:$D$262,3,0)="SI",1,0)</f>
        <v>0</v>
      </c>
      <c r="I31" s="58">
        <v>0.2</v>
      </c>
      <c r="J31" s="59">
        <f t="shared" si="0"/>
        <v>0</v>
      </c>
      <c r="L31" s="69"/>
      <c r="M31" s="70"/>
      <c r="O31" s="59">
        <f t="shared" si="4"/>
        <v>0</v>
      </c>
      <c r="P31" s="69">
        <f t="shared" si="1"/>
        <v>0</v>
      </c>
      <c r="R31" s="59">
        <f>+Preguntas!$D$11</f>
        <v>0</v>
      </c>
      <c r="S31" s="59">
        <f>+Preguntas!$D$8</f>
        <v>0</v>
      </c>
      <c r="T31" s="59" t="s">
        <v>92</v>
      </c>
      <c r="U31" s="59" t="s">
        <v>93</v>
      </c>
      <c r="V31" s="59">
        <f>+Preguntas!$D$10</f>
        <v>0</v>
      </c>
      <c r="W31" s="59" t="s">
        <v>1467</v>
      </c>
      <c r="X31" s="59" t="s">
        <v>1468</v>
      </c>
      <c r="Y31" s="59" t="str">
        <f t="shared" si="2"/>
        <v>Nivel bajo</v>
      </c>
      <c r="Z31" s="59" t="str">
        <f t="shared" si="5"/>
        <v>Nivel bajo</v>
      </c>
    </row>
    <row r="32" spans="1:26" ht="15.65" customHeight="1" x14ac:dyDescent="0.35">
      <c r="A32" s="59" t="s">
        <v>92</v>
      </c>
      <c r="B32" s="59" t="str">
        <f t="shared" ref="B32:B34" si="6">+B31</f>
        <v>Participación</v>
      </c>
      <c r="C32" s="60" t="s">
        <v>96</v>
      </c>
      <c r="D32" s="60" t="s">
        <v>1469</v>
      </c>
      <c r="E32" s="58" t="s">
        <v>1404</v>
      </c>
      <c r="F32" s="58">
        <v>1</v>
      </c>
      <c r="G32" s="59">
        <v>0</v>
      </c>
      <c r="H32" s="58">
        <f>+IF(VLOOKUP(C32,Preguntas!$B$22:$D$262,3,0)="SI",1,0)</f>
        <v>0</v>
      </c>
      <c r="I32" s="58">
        <v>0.8</v>
      </c>
      <c r="J32" s="59">
        <f t="shared" si="0"/>
        <v>0</v>
      </c>
      <c r="L32" s="69"/>
      <c r="M32" s="70"/>
      <c r="O32" s="59">
        <f t="shared" si="4"/>
        <v>0</v>
      </c>
      <c r="P32" s="69">
        <f t="shared" si="1"/>
        <v>0</v>
      </c>
      <c r="R32" s="59">
        <f>+Preguntas!$D$11</f>
        <v>0</v>
      </c>
      <c r="S32" s="59">
        <f>+Preguntas!$D$8</f>
        <v>0</v>
      </c>
      <c r="T32" s="59" t="s">
        <v>92</v>
      </c>
      <c r="U32" s="59" t="s">
        <v>93</v>
      </c>
      <c r="V32" s="59">
        <f>+Preguntas!$D$10</f>
        <v>0</v>
      </c>
      <c r="W32" s="59" t="s">
        <v>1470</v>
      </c>
      <c r="X32" s="59" t="s">
        <v>1471</v>
      </c>
      <c r="Y32" s="59" t="str">
        <f t="shared" si="2"/>
        <v>Nivel bajo</v>
      </c>
      <c r="Z32" s="59" t="str">
        <f t="shared" si="5"/>
        <v>Nivel bajo</v>
      </c>
    </row>
    <row r="33" spans="1:26" ht="15.65" customHeight="1" x14ac:dyDescent="0.35">
      <c r="A33" s="59" t="s">
        <v>99</v>
      </c>
      <c r="B33" s="59" t="str">
        <f t="shared" si="6"/>
        <v>Participación</v>
      </c>
      <c r="C33" s="60" t="s">
        <v>101</v>
      </c>
      <c r="D33" s="60" t="s">
        <v>102</v>
      </c>
      <c r="E33" s="58" t="s">
        <v>1404</v>
      </c>
      <c r="F33" s="58">
        <v>1</v>
      </c>
      <c r="G33" s="59">
        <v>0</v>
      </c>
      <c r="H33" s="58">
        <f>+IF(VLOOKUP(C33,Preguntas!$B$22:$D$262,3,0)="SI",1,0)</f>
        <v>0</v>
      </c>
      <c r="I33" s="58">
        <v>0.8</v>
      </c>
      <c r="J33" s="59">
        <f t="shared" si="0"/>
        <v>0</v>
      </c>
      <c r="L33" s="69"/>
      <c r="M33" s="70"/>
      <c r="O33" s="59">
        <f t="shared" si="4"/>
        <v>0</v>
      </c>
      <c r="P33" s="69">
        <f t="shared" si="1"/>
        <v>0</v>
      </c>
      <c r="R33" s="59">
        <f>+Preguntas!$D$11</f>
        <v>0</v>
      </c>
      <c r="S33" s="59">
        <f>+Preguntas!$D$8</f>
        <v>0</v>
      </c>
      <c r="T33" s="59" t="s">
        <v>99</v>
      </c>
      <c r="U33" s="59" t="s">
        <v>100</v>
      </c>
      <c r="V33" s="59">
        <f>+Preguntas!$D$10</f>
        <v>0</v>
      </c>
      <c r="W33" s="59" t="s">
        <v>1472</v>
      </c>
      <c r="X33" s="59" t="s">
        <v>1473</v>
      </c>
      <c r="Y33" s="59" t="str">
        <f t="shared" si="2"/>
        <v>Nivel bajo</v>
      </c>
      <c r="Z33" s="59" t="str">
        <f t="shared" si="5"/>
        <v>Nivel bajo</v>
      </c>
    </row>
    <row r="34" spans="1:26" ht="15.65" customHeight="1" x14ac:dyDescent="0.35">
      <c r="A34" s="59" t="s">
        <v>99</v>
      </c>
      <c r="B34" s="59" t="str">
        <f t="shared" si="6"/>
        <v>Participación</v>
      </c>
      <c r="C34" s="60" t="s">
        <v>103</v>
      </c>
      <c r="D34" s="60" t="s">
        <v>104</v>
      </c>
      <c r="E34" s="58" t="s">
        <v>1404</v>
      </c>
      <c r="F34" s="58">
        <v>1</v>
      </c>
      <c r="G34" s="59">
        <v>0</v>
      </c>
      <c r="H34" s="58">
        <f>+IF(VLOOKUP(C34,Preguntas!$B$22:$D$262,3,0)="SI",1,0)</f>
        <v>0</v>
      </c>
      <c r="I34" s="58">
        <v>0.2</v>
      </c>
      <c r="J34" s="59">
        <f t="shared" si="0"/>
        <v>0</v>
      </c>
      <c r="L34" s="69"/>
      <c r="M34" s="70"/>
      <c r="O34" s="59">
        <f t="shared" si="4"/>
        <v>0</v>
      </c>
      <c r="P34" s="69">
        <f t="shared" si="1"/>
        <v>0</v>
      </c>
      <c r="R34" s="59">
        <f>+Preguntas!$D$11</f>
        <v>0</v>
      </c>
      <c r="S34" s="59">
        <f>+Preguntas!$D$8</f>
        <v>0</v>
      </c>
      <c r="T34" s="59" t="s">
        <v>99</v>
      </c>
      <c r="U34" s="59" t="s">
        <v>100</v>
      </c>
      <c r="V34" s="59">
        <f>+Preguntas!$D$10</f>
        <v>0</v>
      </c>
      <c r="W34" s="59" t="s">
        <v>1474</v>
      </c>
      <c r="X34" s="59" t="s">
        <v>1475</v>
      </c>
      <c r="Y34" s="59" t="str">
        <f t="shared" si="2"/>
        <v>Nivel bajo</v>
      </c>
      <c r="Z34" s="59" t="str">
        <f t="shared" si="5"/>
        <v>Nivel bajo</v>
      </c>
    </row>
    <row r="35" spans="1:26" ht="15.65" customHeight="1" x14ac:dyDescent="0.35">
      <c r="A35" s="59" t="s">
        <v>17</v>
      </c>
      <c r="B35" s="59" t="s">
        <v>1374</v>
      </c>
      <c r="C35" s="60" t="s">
        <v>23</v>
      </c>
      <c r="D35" s="60" t="s">
        <v>24</v>
      </c>
      <c r="E35" s="58" t="s">
        <v>1404</v>
      </c>
      <c r="F35" s="58">
        <v>1</v>
      </c>
      <c r="G35" s="94">
        <v>0</v>
      </c>
      <c r="H35" s="58">
        <f>+IF(VLOOKUP(C35,Preguntas!$B$22:$D$262,3,0)="SI",1,0)</f>
        <v>0</v>
      </c>
      <c r="I35" s="58">
        <v>0.5</v>
      </c>
      <c r="J35" s="59">
        <f t="shared" si="0"/>
        <v>0</v>
      </c>
      <c r="L35" s="69"/>
      <c r="M35" s="70"/>
      <c r="O35" s="59">
        <f t="shared" si="4"/>
        <v>0</v>
      </c>
      <c r="P35" s="69">
        <f t="shared" si="1"/>
        <v>0</v>
      </c>
      <c r="R35" s="59">
        <f>+Preguntas!$D$11</f>
        <v>0</v>
      </c>
      <c r="S35" s="59">
        <f>+Preguntas!$D$8</f>
        <v>0</v>
      </c>
      <c r="T35" s="59" t="s">
        <v>17</v>
      </c>
      <c r="U35" s="59" t="s">
        <v>19</v>
      </c>
      <c r="V35" s="59">
        <f>+Preguntas!$D$10</f>
        <v>0</v>
      </c>
      <c r="W35" s="59" t="s">
        <v>1476</v>
      </c>
      <c r="X35" s="59" t="s">
        <v>1477</v>
      </c>
      <c r="Y35" s="59" t="str">
        <f t="shared" si="2"/>
        <v>Nivel bajo</v>
      </c>
      <c r="Z35" s="59" t="str">
        <f t="shared" si="5"/>
        <v>Nivel bajo</v>
      </c>
    </row>
    <row r="36" spans="1:26" ht="15.65" customHeight="1" x14ac:dyDescent="0.35">
      <c r="A36" s="59" t="s">
        <v>17</v>
      </c>
      <c r="B36" s="59" t="str">
        <f t="shared" ref="B36:B42" si="7">+B35</f>
        <v>Finanzas territoriales</v>
      </c>
      <c r="C36" s="60" t="s">
        <v>25</v>
      </c>
      <c r="D36" s="60" t="s">
        <v>1478</v>
      </c>
      <c r="E36" s="58" t="s">
        <v>1404</v>
      </c>
      <c r="F36" s="58">
        <v>1</v>
      </c>
      <c r="G36" s="94">
        <v>0</v>
      </c>
      <c r="H36" s="58">
        <f>+IF(VLOOKUP(C36,Preguntas!$B$22:$D$262,3,0)="SI",1,0)</f>
        <v>0</v>
      </c>
      <c r="I36" s="58">
        <v>0</v>
      </c>
      <c r="J36" s="59">
        <f t="shared" si="0"/>
        <v>0</v>
      </c>
      <c r="L36" s="69"/>
      <c r="M36" s="70"/>
      <c r="O36" s="59">
        <f t="shared" si="4"/>
        <v>0</v>
      </c>
      <c r="P36" s="69">
        <f t="shared" si="1"/>
        <v>0</v>
      </c>
      <c r="R36" s="59">
        <f>+Preguntas!$D$11</f>
        <v>0</v>
      </c>
      <c r="S36" s="59">
        <f>+Preguntas!$D$8</f>
        <v>0</v>
      </c>
      <c r="T36" s="59" t="s">
        <v>17</v>
      </c>
      <c r="U36" s="59" t="s">
        <v>19</v>
      </c>
      <c r="V36" s="59">
        <f>+Preguntas!$D$10</f>
        <v>0</v>
      </c>
      <c r="W36" s="59" t="s">
        <v>1479</v>
      </c>
      <c r="X36" s="59" t="s">
        <v>1480</v>
      </c>
      <c r="Y36" s="59" t="str">
        <f t="shared" si="2"/>
        <v>Nivel bajo</v>
      </c>
      <c r="Z36" s="59" t="str">
        <f t="shared" si="5"/>
        <v>Nivel bajo</v>
      </c>
    </row>
    <row r="37" spans="1:26" ht="15.65" customHeight="1" x14ac:dyDescent="0.35">
      <c r="A37" s="59" t="s">
        <v>17</v>
      </c>
      <c r="B37" s="59" t="str">
        <f t="shared" si="7"/>
        <v>Finanzas territoriales</v>
      </c>
      <c r="C37" s="60" t="s">
        <v>27</v>
      </c>
      <c r="D37" s="60" t="s">
        <v>28</v>
      </c>
      <c r="E37" s="58" t="s">
        <v>1404</v>
      </c>
      <c r="F37" s="58">
        <v>1</v>
      </c>
      <c r="G37" s="94">
        <v>0</v>
      </c>
      <c r="H37" s="58">
        <f>+IF(VLOOKUP(C37,Preguntas!$B$22:$D$262,3,0)="SI",1,0)</f>
        <v>0</v>
      </c>
      <c r="I37" s="58">
        <v>0.5</v>
      </c>
      <c r="J37" s="59">
        <f t="shared" si="0"/>
        <v>0</v>
      </c>
      <c r="L37" s="69"/>
      <c r="M37" s="70"/>
      <c r="O37" s="59">
        <f t="shared" si="4"/>
        <v>0</v>
      </c>
      <c r="P37" s="69">
        <f t="shared" si="1"/>
        <v>0</v>
      </c>
      <c r="R37" s="59">
        <f>+Preguntas!$D$11</f>
        <v>0</v>
      </c>
      <c r="S37" s="59">
        <f>+Preguntas!$D$8</f>
        <v>0</v>
      </c>
      <c r="T37" s="59" t="s">
        <v>17</v>
      </c>
      <c r="U37" s="59" t="s">
        <v>19</v>
      </c>
      <c r="V37" s="59">
        <f>+Preguntas!$D$10</f>
        <v>0</v>
      </c>
      <c r="W37" s="59" t="s">
        <v>1481</v>
      </c>
      <c r="X37" s="59" t="s">
        <v>1482</v>
      </c>
      <c r="Y37" s="59" t="str">
        <f t="shared" si="2"/>
        <v>Nivel bajo</v>
      </c>
      <c r="Z37" s="59" t="str">
        <f t="shared" si="5"/>
        <v>Nivel bajo</v>
      </c>
    </row>
    <row r="38" spans="1:26" ht="15.65" customHeight="1" x14ac:dyDescent="0.35">
      <c r="A38" s="59" t="s">
        <v>30</v>
      </c>
      <c r="B38" s="59" t="str">
        <f t="shared" si="7"/>
        <v>Finanzas territoriales</v>
      </c>
      <c r="C38" s="60" t="s">
        <v>32</v>
      </c>
      <c r="D38" s="60" t="s">
        <v>1483</v>
      </c>
      <c r="E38" s="58" t="s">
        <v>1404</v>
      </c>
      <c r="F38" s="58">
        <v>1</v>
      </c>
      <c r="G38" s="94">
        <v>0</v>
      </c>
      <c r="H38" s="58">
        <f>+IF(VLOOKUP(C38,Preguntas!$B$22:$D$262,3,0)="SI",1,0)</f>
        <v>0</v>
      </c>
      <c r="I38" s="58">
        <v>0.5</v>
      </c>
      <c r="J38" s="59">
        <f t="shared" si="0"/>
        <v>0</v>
      </c>
      <c r="L38" s="69"/>
      <c r="M38" s="70"/>
      <c r="O38" s="59">
        <f t="shared" si="4"/>
        <v>0</v>
      </c>
      <c r="P38" s="69">
        <f t="shared" si="1"/>
        <v>0</v>
      </c>
      <c r="R38" s="59">
        <f>+Preguntas!$D$11</f>
        <v>0</v>
      </c>
      <c r="S38" s="59">
        <f>+Preguntas!$D$8</f>
        <v>0</v>
      </c>
      <c r="T38" s="59" t="s">
        <v>30</v>
      </c>
      <c r="U38" s="59" t="s">
        <v>31</v>
      </c>
      <c r="V38" s="59">
        <f>+Preguntas!$D$10</f>
        <v>0</v>
      </c>
      <c r="W38" s="59" t="s">
        <v>1484</v>
      </c>
      <c r="X38" s="59" t="s">
        <v>1485</v>
      </c>
      <c r="Y38" s="59" t="str">
        <f t="shared" si="2"/>
        <v>Nivel bajo</v>
      </c>
      <c r="Z38" s="59" t="str">
        <f t="shared" si="5"/>
        <v>Nivel bajo</v>
      </c>
    </row>
    <row r="39" spans="1:26" ht="15.65" customHeight="1" x14ac:dyDescent="0.35">
      <c r="A39" s="59" t="s">
        <v>30</v>
      </c>
      <c r="B39" s="59" t="str">
        <f t="shared" si="7"/>
        <v>Finanzas territoriales</v>
      </c>
      <c r="C39" s="60" t="s">
        <v>34</v>
      </c>
      <c r="D39" s="60" t="s">
        <v>35</v>
      </c>
      <c r="E39" s="58" t="s">
        <v>1404</v>
      </c>
      <c r="F39" s="58">
        <v>1</v>
      </c>
      <c r="G39" s="94">
        <v>0</v>
      </c>
      <c r="H39" s="58">
        <f>+IF(VLOOKUP(C39,Preguntas!$B$22:$D$262,3,0)="SI",1,0)</f>
        <v>0</v>
      </c>
      <c r="I39" s="58">
        <v>0</v>
      </c>
      <c r="J39" s="59">
        <f t="shared" si="0"/>
        <v>0</v>
      </c>
      <c r="L39" s="69"/>
      <c r="M39" s="70"/>
      <c r="O39" s="59">
        <f t="shared" si="4"/>
        <v>0</v>
      </c>
      <c r="P39" s="69">
        <f t="shared" si="1"/>
        <v>0</v>
      </c>
      <c r="R39" s="59">
        <f>+Preguntas!$D$11</f>
        <v>0</v>
      </c>
      <c r="S39" s="59">
        <f>+Preguntas!$D$8</f>
        <v>0</v>
      </c>
      <c r="T39" s="59" t="s">
        <v>30</v>
      </c>
      <c r="U39" s="59" t="s">
        <v>31</v>
      </c>
      <c r="V39" s="59">
        <f>+Preguntas!$D$10</f>
        <v>0</v>
      </c>
      <c r="W39" s="59" t="s">
        <v>1486</v>
      </c>
      <c r="X39" s="59" t="s">
        <v>1487</v>
      </c>
      <c r="Y39" s="59" t="str">
        <f t="shared" si="2"/>
        <v>Nivel bajo</v>
      </c>
      <c r="Z39" s="59" t="str">
        <f t="shared" si="5"/>
        <v>Nivel bajo</v>
      </c>
    </row>
    <row r="40" spans="1:26" ht="15.65" customHeight="1" x14ac:dyDescent="0.35">
      <c r="A40" s="59" t="s">
        <v>30</v>
      </c>
      <c r="B40" s="59" t="str">
        <f t="shared" si="7"/>
        <v>Finanzas territoriales</v>
      </c>
      <c r="C40" s="60" t="s">
        <v>36</v>
      </c>
      <c r="D40" s="60" t="s">
        <v>37</v>
      </c>
      <c r="E40" s="58" t="s">
        <v>1404</v>
      </c>
      <c r="F40" s="58">
        <v>1</v>
      </c>
      <c r="G40" s="94">
        <v>0</v>
      </c>
      <c r="H40" s="58">
        <f>+IF(VLOOKUP(C40,Preguntas!$B$22:$D$262,3,0)="SI",1,0)</f>
        <v>0</v>
      </c>
      <c r="I40" s="58">
        <v>0.5</v>
      </c>
      <c r="J40" s="59">
        <f t="shared" si="0"/>
        <v>0</v>
      </c>
      <c r="L40" s="69"/>
      <c r="M40" s="70"/>
      <c r="O40" s="59">
        <f t="shared" si="4"/>
        <v>0</v>
      </c>
      <c r="P40" s="69">
        <f t="shared" si="1"/>
        <v>0</v>
      </c>
      <c r="R40" s="59">
        <f>+Preguntas!$D$11</f>
        <v>0</v>
      </c>
      <c r="S40" s="59">
        <f>+Preguntas!$D$8</f>
        <v>0</v>
      </c>
      <c r="T40" s="59" t="s">
        <v>30</v>
      </c>
      <c r="U40" s="59" t="s">
        <v>31</v>
      </c>
      <c r="V40" s="59">
        <f>+Preguntas!$D$10</f>
        <v>0</v>
      </c>
      <c r="W40" s="59" t="s">
        <v>1488</v>
      </c>
      <c r="X40" s="59" t="s">
        <v>1489</v>
      </c>
      <c r="Y40" s="59" t="str">
        <f t="shared" si="2"/>
        <v>Nivel bajo</v>
      </c>
      <c r="Z40" s="59" t="str">
        <f t="shared" si="5"/>
        <v>Nivel bajo</v>
      </c>
    </row>
    <row r="41" spans="1:26" ht="15.65" customHeight="1" x14ac:dyDescent="0.35">
      <c r="A41" s="59" t="s">
        <v>39</v>
      </c>
      <c r="B41" s="59" t="str">
        <f t="shared" si="7"/>
        <v>Finanzas territoriales</v>
      </c>
      <c r="C41" s="60" t="s">
        <v>41</v>
      </c>
      <c r="D41" s="60" t="s">
        <v>42</v>
      </c>
      <c r="E41" s="58" t="s">
        <v>1404</v>
      </c>
      <c r="F41" s="58">
        <v>1</v>
      </c>
      <c r="G41" s="94">
        <v>0</v>
      </c>
      <c r="H41" s="58">
        <f>+IF(VLOOKUP(C41,Preguntas!$B$22:$D$262,3,0)="SI",1,0)</f>
        <v>0</v>
      </c>
      <c r="I41" s="58">
        <v>0.5</v>
      </c>
      <c r="J41" s="59">
        <f t="shared" si="0"/>
        <v>0</v>
      </c>
      <c r="L41" s="69"/>
      <c r="M41" s="70"/>
      <c r="O41" s="59">
        <f t="shared" si="4"/>
        <v>0</v>
      </c>
      <c r="P41" s="69">
        <f t="shared" si="1"/>
        <v>0</v>
      </c>
      <c r="R41" s="59">
        <f>+Preguntas!$D$11</f>
        <v>0</v>
      </c>
      <c r="S41" s="59">
        <f>+Preguntas!$D$8</f>
        <v>0</v>
      </c>
      <c r="T41" s="59" t="s">
        <v>39</v>
      </c>
      <c r="U41" s="59" t="s">
        <v>40</v>
      </c>
      <c r="V41" s="59">
        <f>+Preguntas!$D$10</f>
        <v>0</v>
      </c>
      <c r="W41" s="59" t="s">
        <v>1490</v>
      </c>
      <c r="X41" s="59" t="s">
        <v>1491</v>
      </c>
      <c r="Y41" s="59" t="str">
        <f t="shared" si="2"/>
        <v>Nivel bajo</v>
      </c>
      <c r="Z41" s="59" t="str">
        <f t="shared" si="5"/>
        <v>Nivel bajo</v>
      </c>
    </row>
    <row r="42" spans="1:26" ht="15.65" customHeight="1" x14ac:dyDescent="0.35">
      <c r="A42" s="59" t="s">
        <v>39</v>
      </c>
      <c r="B42" s="59" t="str">
        <f t="shared" si="7"/>
        <v>Finanzas territoriales</v>
      </c>
      <c r="C42" s="60" t="s">
        <v>43</v>
      </c>
      <c r="D42" s="60" t="s">
        <v>44</v>
      </c>
      <c r="E42" s="64" t="s">
        <v>1404</v>
      </c>
      <c r="F42" s="58">
        <v>1</v>
      </c>
      <c r="G42" s="94">
        <v>0</v>
      </c>
      <c r="H42" s="58">
        <f>+IF(VLOOKUP(C42,Preguntas!$B$22:$D$262,3,0)="SI",1,0)</f>
        <v>0</v>
      </c>
      <c r="I42" s="58">
        <v>0.5</v>
      </c>
      <c r="J42" s="59">
        <f t="shared" si="0"/>
        <v>0</v>
      </c>
      <c r="L42" s="69"/>
      <c r="M42" s="70"/>
      <c r="O42" s="59">
        <f t="shared" si="4"/>
        <v>0</v>
      </c>
      <c r="P42" s="69">
        <f t="shared" si="1"/>
        <v>0</v>
      </c>
      <c r="R42" s="59">
        <f>+Preguntas!$D$11</f>
        <v>0</v>
      </c>
      <c r="S42" s="59">
        <f>+Preguntas!$D$8</f>
        <v>0</v>
      </c>
      <c r="T42" s="59" t="s">
        <v>39</v>
      </c>
      <c r="U42" s="59" t="s">
        <v>40</v>
      </c>
      <c r="V42" s="59">
        <f>+Preguntas!$D$10</f>
        <v>0</v>
      </c>
      <c r="W42" s="59" t="s">
        <v>1492</v>
      </c>
      <c r="X42" s="59" t="s">
        <v>1493</v>
      </c>
      <c r="Y42" s="59" t="str">
        <f t="shared" si="2"/>
        <v>Nivel bajo</v>
      </c>
      <c r="Z42" s="59" t="str">
        <f t="shared" si="5"/>
        <v>Nivel bajo</v>
      </c>
    </row>
    <row r="43" spans="1:26" ht="15.65" customHeight="1" x14ac:dyDescent="0.35">
      <c r="A43" s="59" t="s">
        <v>48</v>
      </c>
      <c r="B43" s="59" t="s">
        <v>1375</v>
      </c>
      <c r="C43" s="68" t="s">
        <v>50</v>
      </c>
      <c r="D43" s="63" t="s">
        <v>51</v>
      </c>
      <c r="E43" s="64" t="s">
        <v>1404</v>
      </c>
      <c r="F43" s="58">
        <v>1</v>
      </c>
      <c r="G43" s="63">
        <v>0</v>
      </c>
      <c r="H43" s="58">
        <f>+IF(VLOOKUP(C43,Preguntas!$B$22:$D$262,3,0)="SI",1,0)</f>
        <v>0</v>
      </c>
      <c r="I43" s="58">
        <v>0.2</v>
      </c>
      <c r="J43" s="59">
        <f t="shared" si="0"/>
        <v>0</v>
      </c>
      <c r="L43" s="69"/>
      <c r="M43" s="70"/>
      <c r="O43" s="59">
        <f t="shared" si="4"/>
        <v>0</v>
      </c>
      <c r="P43" s="69">
        <f t="shared" si="1"/>
        <v>0</v>
      </c>
      <c r="R43" s="59">
        <f>+Preguntas!$D$11</f>
        <v>0</v>
      </c>
      <c r="S43" s="59">
        <f>+Preguntas!$D$8</f>
        <v>0</v>
      </c>
      <c r="T43" s="59" t="s">
        <v>48</v>
      </c>
      <c r="U43" s="59" t="s">
        <v>49</v>
      </c>
      <c r="V43" s="59">
        <f>+Preguntas!$D$10</f>
        <v>0</v>
      </c>
      <c r="W43" s="59" t="s">
        <v>1494</v>
      </c>
      <c r="X43" s="59" t="s">
        <v>1495</v>
      </c>
      <c r="Y43" s="59" t="str">
        <f t="shared" si="2"/>
        <v>Nivel bajo</v>
      </c>
      <c r="Z43" s="59" t="str">
        <f t="shared" si="5"/>
        <v>Nivel bajo</v>
      </c>
    </row>
    <row r="44" spans="1:26" ht="15.65" customHeight="1" x14ac:dyDescent="0.35">
      <c r="A44" s="59" t="s">
        <v>48</v>
      </c>
      <c r="B44" s="59" t="str">
        <f t="shared" ref="B44:B57" si="8">+B43</f>
        <v>Formalización de la propiedad</v>
      </c>
      <c r="C44" s="68" t="s">
        <v>52</v>
      </c>
      <c r="D44" s="63" t="s">
        <v>53</v>
      </c>
      <c r="E44" s="64" t="s">
        <v>1404</v>
      </c>
      <c r="F44" s="58">
        <v>1</v>
      </c>
      <c r="G44" s="63">
        <v>0</v>
      </c>
      <c r="H44" s="58">
        <f>+IF(VLOOKUP(C44,Preguntas!$B$22:$D$262,3,0)="SI",1,0)</f>
        <v>0</v>
      </c>
      <c r="I44" s="58">
        <v>0.13</v>
      </c>
      <c r="J44" s="59">
        <f t="shared" si="0"/>
        <v>0</v>
      </c>
      <c r="L44" s="69"/>
      <c r="M44" s="70"/>
      <c r="O44" s="59">
        <f t="shared" si="4"/>
        <v>0</v>
      </c>
      <c r="P44" s="69">
        <f t="shared" si="1"/>
        <v>0</v>
      </c>
      <c r="R44" s="59">
        <f>+Preguntas!$D$11</f>
        <v>0</v>
      </c>
      <c r="S44" s="59">
        <f>+Preguntas!$D$8</f>
        <v>0</v>
      </c>
      <c r="T44" s="59" t="s">
        <v>48</v>
      </c>
      <c r="U44" s="59" t="s">
        <v>49</v>
      </c>
      <c r="V44" s="59">
        <f>+Preguntas!$D$10</f>
        <v>0</v>
      </c>
      <c r="W44" s="59" t="s">
        <v>1496</v>
      </c>
      <c r="X44" s="59" t="s">
        <v>1497</v>
      </c>
      <c r="Y44" s="59" t="str">
        <f t="shared" si="2"/>
        <v>Nivel bajo</v>
      </c>
      <c r="Z44" s="59" t="str">
        <f t="shared" si="5"/>
        <v>Nivel bajo</v>
      </c>
    </row>
    <row r="45" spans="1:26" ht="15.65" customHeight="1" x14ac:dyDescent="0.35">
      <c r="A45" s="59" t="s">
        <v>48</v>
      </c>
      <c r="B45" s="59" t="str">
        <f t="shared" si="8"/>
        <v>Formalización de la propiedad</v>
      </c>
      <c r="C45" s="68" t="s">
        <v>54</v>
      </c>
      <c r="D45" s="63" t="s">
        <v>1498</v>
      </c>
      <c r="E45" s="64" t="s">
        <v>1404</v>
      </c>
      <c r="F45" s="58">
        <v>1</v>
      </c>
      <c r="G45" s="63">
        <v>0</v>
      </c>
      <c r="H45" s="58">
        <f>+IF(VLOOKUP(C45,Preguntas!$B$22:$D$262,3,0)="SI",1,0)</f>
        <v>0</v>
      </c>
      <c r="I45" s="58">
        <v>0.17</v>
      </c>
      <c r="J45" s="59">
        <f t="shared" si="0"/>
        <v>0</v>
      </c>
      <c r="L45" s="69"/>
      <c r="M45" s="70"/>
      <c r="O45" s="59">
        <f t="shared" si="4"/>
        <v>0</v>
      </c>
      <c r="P45" s="69">
        <f t="shared" si="1"/>
        <v>0</v>
      </c>
      <c r="R45" s="59">
        <f>+Preguntas!$D$11</f>
        <v>0</v>
      </c>
      <c r="S45" s="59">
        <f>+Preguntas!$D$8</f>
        <v>0</v>
      </c>
      <c r="T45" s="59" t="s">
        <v>48</v>
      </c>
      <c r="U45" s="59" t="s">
        <v>49</v>
      </c>
      <c r="V45" s="59">
        <f>+Preguntas!$D$10</f>
        <v>0</v>
      </c>
      <c r="W45" s="59" t="s">
        <v>1499</v>
      </c>
      <c r="X45" s="59" t="s">
        <v>1500</v>
      </c>
      <c r="Y45" s="59" t="str">
        <f t="shared" si="2"/>
        <v>Nivel bajo</v>
      </c>
      <c r="Z45" s="59" t="str">
        <f t="shared" si="5"/>
        <v>Nivel bajo</v>
      </c>
    </row>
    <row r="46" spans="1:26" ht="15.65" customHeight="1" x14ac:dyDescent="0.35">
      <c r="A46" s="59" t="s">
        <v>48</v>
      </c>
      <c r="B46" s="59" t="str">
        <f t="shared" si="8"/>
        <v>Formalización de la propiedad</v>
      </c>
      <c r="C46" s="68" t="s">
        <v>56</v>
      </c>
      <c r="D46" s="63" t="s">
        <v>1501</v>
      </c>
      <c r="E46" s="64" t="s">
        <v>1404</v>
      </c>
      <c r="F46" s="58">
        <v>1</v>
      </c>
      <c r="G46" s="63">
        <v>0</v>
      </c>
      <c r="H46" s="58">
        <f>+IF(VLOOKUP(C46,Preguntas!$B$22:$D$262,3,0)="SI",1,0)</f>
        <v>0</v>
      </c>
      <c r="I46" s="58">
        <v>0.28000000000000003</v>
      </c>
      <c r="J46" s="59">
        <f t="shared" si="0"/>
        <v>0</v>
      </c>
      <c r="L46" s="69"/>
      <c r="M46" s="70"/>
      <c r="O46" s="59">
        <f t="shared" si="4"/>
        <v>0</v>
      </c>
      <c r="P46" s="69">
        <f t="shared" si="1"/>
        <v>0</v>
      </c>
      <c r="R46" s="59">
        <f>+Preguntas!$D$11</f>
        <v>0</v>
      </c>
      <c r="S46" s="59">
        <f>+Preguntas!$D$8</f>
        <v>0</v>
      </c>
      <c r="T46" s="59" t="s">
        <v>48</v>
      </c>
      <c r="U46" s="59" t="s">
        <v>49</v>
      </c>
      <c r="V46" s="59">
        <f>+Preguntas!$D$10</f>
        <v>0</v>
      </c>
      <c r="W46" s="59" t="s">
        <v>1502</v>
      </c>
      <c r="X46" s="59" t="s">
        <v>1503</v>
      </c>
      <c r="Y46" s="59" t="str">
        <f t="shared" si="2"/>
        <v>Nivel bajo</v>
      </c>
      <c r="Z46" s="59" t="str">
        <f t="shared" si="5"/>
        <v>Nivel bajo</v>
      </c>
    </row>
    <row r="47" spans="1:26" ht="15.65" customHeight="1" x14ac:dyDescent="0.35">
      <c r="A47" s="59" t="s">
        <v>48</v>
      </c>
      <c r="B47" s="59" t="str">
        <f t="shared" si="8"/>
        <v>Formalización de la propiedad</v>
      </c>
      <c r="C47" s="68" t="s">
        <v>58</v>
      </c>
      <c r="D47" s="63" t="s">
        <v>59</v>
      </c>
      <c r="E47" s="64" t="s">
        <v>1404</v>
      </c>
      <c r="F47" s="58">
        <v>1</v>
      </c>
      <c r="G47" s="63">
        <v>0</v>
      </c>
      <c r="H47" s="58">
        <f>+IF(VLOOKUP(C47,Preguntas!$B$22:$D$262,3,0)="SI",1,0)</f>
        <v>0</v>
      </c>
      <c r="I47" s="58">
        <v>0.22</v>
      </c>
      <c r="J47" s="59">
        <f t="shared" si="0"/>
        <v>0</v>
      </c>
      <c r="L47" s="69"/>
      <c r="M47" s="70"/>
      <c r="O47" s="59">
        <f t="shared" si="4"/>
        <v>0</v>
      </c>
      <c r="P47" s="69">
        <f t="shared" si="1"/>
        <v>0</v>
      </c>
      <c r="R47" s="59">
        <f>+Preguntas!$D$11</f>
        <v>0</v>
      </c>
      <c r="S47" s="59">
        <f>+Preguntas!$D$8</f>
        <v>0</v>
      </c>
      <c r="T47" s="59" t="s">
        <v>48</v>
      </c>
      <c r="U47" s="59" t="s">
        <v>49</v>
      </c>
      <c r="V47" s="59">
        <f>+Preguntas!$D$10</f>
        <v>0</v>
      </c>
      <c r="W47" s="59" t="s">
        <v>1504</v>
      </c>
      <c r="X47" s="59" t="s">
        <v>1505</v>
      </c>
      <c r="Y47" s="59" t="str">
        <f t="shared" si="2"/>
        <v>Nivel bajo</v>
      </c>
      <c r="Z47" s="59" t="str">
        <f t="shared" si="5"/>
        <v>Nivel bajo</v>
      </c>
    </row>
    <row r="48" spans="1:26" ht="15.65" customHeight="1" x14ac:dyDescent="0.35">
      <c r="A48" s="59" t="s">
        <v>61</v>
      </c>
      <c r="B48" s="59" t="str">
        <f t="shared" si="8"/>
        <v>Formalización de la propiedad</v>
      </c>
      <c r="C48" s="68" t="s">
        <v>63</v>
      </c>
      <c r="D48" s="63" t="s">
        <v>64</v>
      </c>
      <c r="E48" s="64" t="s">
        <v>1404</v>
      </c>
      <c r="F48" s="58">
        <v>1</v>
      </c>
      <c r="G48" s="63">
        <v>0</v>
      </c>
      <c r="H48" s="58">
        <f>+IF(VLOOKUP(C48,Preguntas!$B$22:$D$262,3,0)="SI",1,0)</f>
        <v>0</v>
      </c>
      <c r="I48" s="58">
        <v>0.4</v>
      </c>
      <c r="J48" s="59">
        <f t="shared" si="0"/>
        <v>0</v>
      </c>
      <c r="L48" s="69"/>
      <c r="M48" s="70"/>
      <c r="O48" s="59">
        <f t="shared" si="4"/>
        <v>0</v>
      </c>
      <c r="P48" s="69">
        <f t="shared" si="1"/>
        <v>0</v>
      </c>
      <c r="R48" s="59">
        <f>+Preguntas!$D$11</f>
        <v>0</v>
      </c>
      <c r="S48" s="59">
        <f>+Preguntas!$D$8</f>
        <v>0</v>
      </c>
      <c r="T48" s="59" t="s">
        <v>61</v>
      </c>
      <c r="U48" s="59" t="s">
        <v>62</v>
      </c>
      <c r="V48" s="59">
        <f>+Preguntas!$D$10</f>
        <v>0</v>
      </c>
      <c r="W48" s="59" t="s">
        <v>1506</v>
      </c>
      <c r="X48" s="59" t="s">
        <v>1507</v>
      </c>
      <c r="Y48" s="59" t="str">
        <f t="shared" si="2"/>
        <v>Nivel bajo</v>
      </c>
      <c r="Z48" s="59" t="str">
        <f t="shared" si="5"/>
        <v>Nivel bajo</v>
      </c>
    </row>
    <row r="49" spans="1:26" ht="15.65" customHeight="1" x14ac:dyDescent="0.35">
      <c r="A49" s="59" t="s">
        <v>61</v>
      </c>
      <c r="B49" s="59" t="str">
        <f t="shared" si="8"/>
        <v>Formalización de la propiedad</v>
      </c>
      <c r="C49" s="68" t="s">
        <v>65</v>
      </c>
      <c r="D49" s="63" t="s">
        <v>66</v>
      </c>
      <c r="E49" s="64" t="s">
        <v>1404</v>
      </c>
      <c r="F49" s="58">
        <v>1</v>
      </c>
      <c r="G49" s="63">
        <v>0</v>
      </c>
      <c r="H49" s="58">
        <f>+IF(VLOOKUP(C49,Preguntas!$B$22:$D$262,3,0)="SI",1,0)</f>
        <v>0</v>
      </c>
      <c r="I49" s="58">
        <v>0.15</v>
      </c>
      <c r="J49" s="59">
        <f t="shared" si="0"/>
        <v>0</v>
      </c>
      <c r="L49" s="69"/>
      <c r="M49" s="70"/>
      <c r="O49" s="59">
        <f t="shared" si="4"/>
        <v>0</v>
      </c>
      <c r="P49" s="69">
        <f t="shared" si="1"/>
        <v>0</v>
      </c>
      <c r="R49" s="59">
        <f>+Preguntas!$D$11</f>
        <v>0</v>
      </c>
      <c r="S49" s="59">
        <f>+Preguntas!$D$8</f>
        <v>0</v>
      </c>
      <c r="T49" s="59" t="s">
        <v>61</v>
      </c>
      <c r="U49" s="59" t="s">
        <v>62</v>
      </c>
      <c r="V49" s="59">
        <f>+Preguntas!$D$10</f>
        <v>0</v>
      </c>
      <c r="W49" s="59" t="s">
        <v>1508</v>
      </c>
      <c r="X49" s="59" t="s">
        <v>1509</v>
      </c>
      <c r="Y49" s="59" t="str">
        <f t="shared" si="2"/>
        <v>Nivel bajo</v>
      </c>
      <c r="Z49" s="59" t="str">
        <f t="shared" si="5"/>
        <v>Nivel bajo</v>
      </c>
    </row>
    <row r="50" spans="1:26" ht="15.65" customHeight="1" x14ac:dyDescent="0.35">
      <c r="A50" s="59" t="s">
        <v>61</v>
      </c>
      <c r="B50" s="59" t="str">
        <f t="shared" si="8"/>
        <v>Formalización de la propiedad</v>
      </c>
      <c r="C50" s="68" t="s">
        <v>67</v>
      </c>
      <c r="D50" s="63" t="s">
        <v>68</v>
      </c>
      <c r="E50" s="64" t="s">
        <v>1404</v>
      </c>
      <c r="F50" s="58">
        <v>1</v>
      </c>
      <c r="G50" s="63">
        <v>0</v>
      </c>
      <c r="H50" s="58">
        <f>+IF(VLOOKUP(C50,Preguntas!$B$22:$D$262,3,0)="SI",1,0)</f>
        <v>0</v>
      </c>
      <c r="I50" s="58">
        <v>0.2</v>
      </c>
      <c r="J50" s="59">
        <f t="shared" si="0"/>
        <v>0</v>
      </c>
      <c r="L50" s="69"/>
      <c r="M50" s="70"/>
      <c r="O50" s="59">
        <f t="shared" si="4"/>
        <v>0</v>
      </c>
      <c r="P50" s="69">
        <f t="shared" si="1"/>
        <v>0</v>
      </c>
      <c r="R50" s="59">
        <f>+Preguntas!$D$11</f>
        <v>0</v>
      </c>
      <c r="S50" s="59">
        <f>+Preguntas!$D$8</f>
        <v>0</v>
      </c>
      <c r="T50" s="59" t="s">
        <v>61</v>
      </c>
      <c r="U50" s="59" t="s">
        <v>62</v>
      </c>
      <c r="V50" s="59">
        <f>+Preguntas!$D$10</f>
        <v>0</v>
      </c>
      <c r="W50" s="59" t="s">
        <v>1510</v>
      </c>
      <c r="X50" s="59" t="s">
        <v>1511</v>
      </c>
      <c r="Y50" s="59" t="str">
        <f t="shared" si="2"/>
        <v>Nivel bajo</v>
      </c>
      <c r="Z50" s="59" t="str">
        <f t="shared" si="5"/>
        <v>Nivel bajo</v>
      </c>
    </row>
    <row r="51" spans="1:26" ht="15.65" customHeight="1" x14ac:dyDescent="0.35">
      <c r="A51" s="59" t="s">
        <v>61</v>
      </c>
      <c r="B51" s="59" t="str">
        <f t="shared" si="8"/>
        <v>Formalización de la propiedad</v>
      </c>
      <c r="C51" s="68" t="s">
        <v>69</v>
      </c>
      <c r="D51" s="63" t="s">
        <v>70</v>
      </c>
      <c r="E51" s="64" t="s">
        <v>1404</v>
      </c>
      <c r="F51" s="58">
        <v>1</v>
      </c>
      <c r="G51" s="63">
        <v>0</v>
      </c>
      <c r="H51" s="58">
        <f>+IF(VLOOKUP(C51,Preguntas!$B$22:$D$262,3,0)="SI",1,0)</f>
        <v>0</v>
      </c>
      <c r="I51" s="58">
        <v>0.25</v>
      </c>
      <c r="J51" s="59">
        <f t="shared" si="0"/>
        <v>0</v>
      </c>
      <c r="L51" s="69"/>
      <c r="M51" s="70"/>
      <c r="O51" s="59">
        <f t="shared" si="4"/>
        <v>0</v>
      </c>
      <c r="P51" s="69">
        <f t="shared" si="1"/>
        <v>0</v>
      </c>
      <c r="R51" s="59">
        <f>+Preguntas!$D$11</f>
        <v>0</v>
      </c>
      <c r="S51" s="59">
        <f>+Preguntas!$D$8</f>
        <v>0</v>
      </c>
      <c r="T51" s="59" t="s">
        <v>61</v>
      </c>
      <c r="U51" s="59" t="s">
        <v>62</v>
      </c>
      <c r="V51" s="59">
        <f>+Preguntas!$D$10</f>
        <v>0</v>
      </c>
      <c r="W51" s="59" t="s">
        <v>1512</v>
      </c>
      <c r="X51" s="59" t="s">
        <v>1513</v>
      </c>
      <c r="Y51" s="59" t="str">
        <f t="shared" si="2"/>
        <v>Nivel bajo</v>
      </c>
      <c r="Z51" s="59" t="str">
        <f t="shared" si="5"/>
        <v>Nivel bajo</v>
      </c>
    </row>
    <row r="52" spans="1:26" ht="15.65" customHeight="1" x14ac:dyDescent="0.35">
      <c r="A52" s="59" t="s">
        <v>72</v>
      </c>
      <c r="B52" s="59" t="str">
        <f t="shared" si="8"/>
        <v>Formalización de la propiedad</v>
      </c>
      <c r="C52" s="68" t="s">
        <v>74</v>
      </c>
      <c r="D52" s="63" t="s">
        <v>1514</v>
      </c>
      <c r="E52" s="64" t="s">
        <v>1404</v>
      </c>
      <c r="F52" s="58">
        <v>1</v>
      </c>
      <c r="G52" s="63">
        <v>0</v>
      </c>
      <c r="H52" s="58">
        <f>+IF(VLOOKUP(C52,Preguntas!$B$22:$D$262,3,0)="SI",1,0)</f>
        <v>0</v>
      </c>
      <c r="I52" s="58">
        <v>0.25</v>
      </c>
      <c r="J52" s="59">
        <f t="shared" si="0"/>
        <v>0</v>
      </c>
      <c r="L52" s="69"/>
      <c r="M52" s="70"/>
      <c r="O52" s="59">
        <f t="shared" si="4"/>
        <v>0</v>
      </c>
      <c r="P52" s="69">
        <f t="shared" si="1"/>
        <v>0</v>
      </c>
      <c r="R52" s="59">
        <f>+Preguntas!$D$11</f>
        <v>0</v>
      </c>
      <c r="S52" s="59">
        <f>+Preguntas!$D$8</f>
        <v>0</v>
      </c>
      <c r="T52" s="59" t="s">
        <v>72</v>
      </c>
      <c r="U52" s="59" t="s">
        <v>73</v>
      </c>
      <c r="V52" s="59">
        <f>+Preguntas!$D$10</f>
        <v>0</v>
      </c>
      <c r="W52" s="59" t="s">
        <v>1515</v>
      </c>
      <c r="X52" s="59" t="s">
        <v>1516</v>
      </c>
      <c r="Y52" s="59" t="str">
        <f t="shared" si="2"/>
        <v>Nivel bajo</v>
      </c>
      <c r="Z52" s="59" t="str">
        <f t="shared" si="5"/>
        <v>Nivel bajo</v>
      </c>
    </row>
    <row r="53" spans="1:26" ht="15.65" customHeight="1" x14ac:dyDescent="0.35">
      <c r="A53" s="59" t="s">
        <v>72</v>
      </c>
      <c r="B53" s="59" t="str">
        <f t="shared" si="8"/>
        <v>Formalización de la propiedad</v>
      </c>
      <c r="C53" s="68" t="s">
        <v>76</v>
      </c>
      <c r="D53" s="63" t="s">
        <v>77</v>
      </c>
      <c r="E53" s="64" t="s">
        <v>1404</v>
      </c>
      <c r="F53" s="58">
        <v>1</v>
      </c>
      <c r="G53" s="63">
        <v>0</v>
      </c>
      <c r="H53" s="58">
        <f>+IF(VLOOKUP(C53,Preguntas!$B$22:$D$262,3,0)="SI",1,0)</f>
        <v>0</v>
      </c>
      <c r="I53" s="58">
        <v>0.4</v>
      </c>
      <c r="J53" s="59">
        <f t="shared" si="0"/>
        <v>0</v>
      </c>
      <c r="L53" s="69"/>
      <c r="M53" s="70"/>
      <c r="O53" s="59">
        <f t="shared" si="4"/>
        <v>0</v>
      </c>
      <c r="P53" s="69">
        <f t="shared" si="1"/>
        <v>0</v>
      </c>
      <c r="R53" s="59">
        <f>+Preguntas!$D$11</f>
        <v>0</v>
      </c>
      <c r="S53" s="59">
        <f>+Preguntas!$D$8</f>
        <v>0</v>
      </c>
      <c r="T53" s="59" t="s">
        <v>72</v>
      </c>
      <c r="U53" s="59" t="s">
        <v>73</v>
      </c>
      <c r="V53" s="59">
        <f>+Preguntas!$D$10</f>
        <v>0</v>
      </c>
      <c r="W53" s="59" t="s">
        <v>1517</v>
      </c>
      <c r="X53" s="59" t="s">
        <v>1518</v>
      </c>
      <c r="Y53" s="59" t="str">
        <f t="shared" si="2"/>
        <v>Nivel bajo</v>
      </c>
      <c r="Z53" s="59" t="str">
        <f t="shared" si="5"/>
        <v>Nivel bajo</v>
      </c>
    </row>
    <row r="54" spans="1:26" ht="15.65" customHeight="1" x14ac:dyDescent="0.35">
      <c r="A54" s="59" t="s">
        <v>72</v>
      </c>
      <c r="B54" s="59" t="str">
        <f t="shared" si="8"/>
        <v>Formalización de la propiedad</v>
      </c>
      <c r="C54" s="68" t="s">
        <v>78</v>
      </c>
      <c r="D54" s="63" t="s">
        <v>79</v>
      </c>
      <c r="E54" s="64" t="s">
        <v>1404</v>
      </c>
      <c r="F54" s="58">
        <v>1</v>
      </c>
      <c r="G54" s="63">
        <v>0</v>
      </c>
      <c r="H54" s="58">
        <f>+IF(VLOOKUP(C54,Preguntas!$B$22:$D$262,3,0)="SI",1,0)</f>
        <v>0</v>
      </c>
      <c r="I54" s="58">
        <v>0.35</v>
      </c>
      <c r="J54" s="59">
        <f t="shared" si="0"/>
        <v>0</v>
      </c>
      <c r="L54" s="69"/>
      <c r="M54" s="70"/>
      <c r="O54" s="59">
        <f t="shared" si="4"/>
        <v>0</v>
      </c>
      <c r="P54" s="69">
        <f t="shared" si="1"/>
        <v>0</v>
      </c>
      <c r="R54" s="59">
        <f>+Preguntas!$D$11</f>
        <v>0</v>
      </c>
      <c r="S54" s="59">
        <f>+Preguntas!$D$8</f>
        <v>0</v>
      </c>
      <c r="T54" s="59" t="s">
        <v>72</v>
      </c>
      <c r="U54" s="59" t="s">
        <v>73</v>
      </c>
      <c r="V54" s="59">
        <f>+Preguntas!$D$10</f>
        <v>0</v>
      </c>
      <c r="W54" s="59" t="s">
        <v>1519</v>
      </c>
      <c r="X54" s="59" t="s">
        <v>1520</v>
      </c>
      <c r="Y54" s="59" t="str">
        <f t="shared" si="2"/>
        <v>Nivel bajo</v>
      </c>
      <c r="Z54" s="59" t="str">
        <f t="shared" si="5"/>
        <v>Nivel bajo</v>
      </c>
    </row>
    <row r="55" spans="1:26" ht="15.65" customHeight="1" x14ac:dyDescent="0.35">
      <c r="A55" s="59" t="s">
        <v>81</v>
      </c>
      <c r="B55" s="59" t="str">
        <f t="shared" si="8"/>
        <v>Formalización de la propiedad</v>
      </c>
      <c r="C55" s="68" t="s">
        <v>83</v>
      </c>
      <c r="D55" s="63" t="s">
        <v>84</v>
      </c>
      <c r="E55" s="64" t="s">
        <v>1404</v>
      </c>
      <c r="F55" s="58">
        <v>1</v>
      </c>
      <c r="G55" s="63">
        <v>0</v>
      </c>
      <c r="H55" s="58">
        <f>+IF(VLOOKUP(C55,Preguntas!$B$22:$D$262,3,0)="SI",1,0)</f>
        <v>0</v>
      </c>
      <c r="I55" s="58">
        <v>0.3</v>
      </c>
      <c r="J55" s="59">
        <f t="shared" si="0"/>
        <v>0</v>
      </c>
      <c r="L55" s="69"/>
      <c r="M55" s="70"/>
      <c r="O55" s="59">
        <f t="shared" si="4"/>
        <v>0</v>
      </c>
      <c r="P55" s="69">
        <f t="shared" si="1"/>
        <v>0</v>
      </c>
      <c r="R55" s="59">
        <f>+Preguntas!$D$11</f>
        <v>0</v>
      </c>
      <c r="S55" s="59">
        <f>+Preguntas!$D$8</f>
        <v>0</v>
      </c>
      <c r="T55" s="59" t="s">
        <v>81</v>
      </c>
      <c r="U55" s="59" t="s">
        <v>82</v>
      </c>
      <c r="V55" s="59">
        <f>+Preguntas!$D$10</f>
        <v>0</v>
      </c>
      <c r="W55" s="59" t="s">
        <v>1521</v>
      </c>
      <c r="X55" s="59" t="s">
        <v>1522</v>
      </c>
      <c r="Y55" s="59" t="str">
        <f t="shared" si="2"/>
        <v>Nivel bajo</v>
      </c>
      <c r="Z55" s="59" t="str">
        <f t="shared" si="5"/>
        <v>Nivel bajo</v>
      </c>
    </row>
    <row r="56" spans="1:26" ht="15.65" customHeight="1" x14ac:dyDescent="0.35">
      <c r="A56" s="59" t="s">
        <v>81</v>
      </c>
      <c r="B56" s="59" t="str">
        <f t="shared" si="8"/>
        <v>Formalización de la propiedad</v>
      </c>
      <c r="C56" s="68" t="s">
        <v>85</v>
      </c>
      <c r="D56" s="63" t="s">
        <v>86</v>
      </c>
      <c r="E56" s="64" t="s">
        <v>1404</v>
      </c>
      <c r="F56" s="58">
        <v>1</v>
      </c>
      <c r="G56" s="63">
        <v>0</v>
      </c>
      <c r="H56" s="58">
        <f>+IF(VLOOKUP(C56,Preguntas!$B$22:$D$262,3,0)="SI",1,0)</f>
        <v>0</v>
      </c>
      <c r="I56" s="58">
        <v>0.38</v>
      </c>
      <c r="J56" s="59">
        <f t="shared" si="0"/>
        <v>0</v>
      </c>
      <c r="L56" s="69"/>
      <c r="M56" s="70"/>
      <c r="O56" s="59">
        <f t="shared" si="4"/>
        <v>0</v>
      </c>
      <c r="P56" s="69">
        <f t="shared" si="1"/>
        <v>0</v>
      </c>
      <c r="R56" s="59">
        <f>+Preguntas!$D$11</f>
        <v>0</v>
      </c>
      <c r="S56" s="59">
        <f>+Preguntas!$D$8</f>
        <v>0</v>
      </c>
      <c r="T56" s="59" t="s">
        <v>81</v>
      </c>
      <c r="U56" s="59" t="s">
        <v>82</v>
      </c>
      <c r="V56" s="59">
        <f>+Preguntas!$D$10</f>
        <v>0</v>
      </c>
      <c r="W56" s="59" t="s">
        <v>1523</v>
      </c>
      <c r="X56" s="59" t="s">
        <v>1524</v>
      </c>
      <c r="Y56" s="59" t="str">
        <f t="shared" si="2"/>
        <v>Nivel bajo</v>
      </c>
      <c r="Z56" s="59" t="str">
        <f t="shared" si="5"/>
        <v>Nivel bajo</v>
      </c>
    </row>
    <row r="57" spans="1:26" ht="15.65" customHeight="1" x14ac:dyDescent="0.35">
      <c r="A57" s="59" t="s">
        <v>81</v>
      </c>
      <c r="B57" s="59" t="str">
        <f t="shared" si="8"/>
        <v>Formalización de la propiedad</v>
      </c>
      <c r="C57" s="68" t="s">
        <v>87</v>
      </c>
      <c r="D57" s="63" t="s">
        <v>88</v>
      </c>
      <c r="E57" s="64" t="s">
        <v>1404</v>
      </c>
      <c r="F57" s="58">
        <v>1</v>
      </c>
      <c r="G57" s="63">
        <v>0</v>
      </c>
      <c r="H57" s="58">
        <f>+IF(VLOOKUP(C57,Preguntas!$B$22:$D$262,3,0)="SI",1,0)</f>
        <v>0</v>
      </c>
      <c r="I57" s="58">
        <v>0.32</v>
      </c>
      <c r="J57" s="59">
        <f t="shared" si="0"/>
        <v>0</v>
      </c>
      <c r="L57" s="69"/>
      <c r="M57" s="70"/>
      <c r="O57" s="59">
        <f t="shared" si="4"/>
        <v>0</v>
      </c>
      <c r="P57" s="69">
        <f t="shared" si="1"/>
        <v>0</v>
      </c>
      <c r="R57" s="59">
        <f>+Preguntas!$D$11</f>
        <v>0</v>
      </c>
      <c r="S57" s="59">
        <f>+Preguntas!$D$8</f>
        <v>0</v>
      </c>
      <c r="T57" s="59" t="s">
        <v>81</v>
      </c>
      <c r="U57" s="59" t="s">
        <v>82</v>
      </c>
      <c r="V57" s="59">
        <f>+Preguntas!$D$10</f>
        <v>0</v>
      </c>
      <c r="W57" s="59" t="s">
        <v>1525</v>
      </c>
      <c r="X57" s="59" t="s">
        <v>1526</v>
      </c>
      <c r="Y57" s="59" t="str">
        <f t="shared" si="2"/>
        <v>Nivel bajo</v>
      </c>
      <c r="Z57" s="59" t="str">
        <f t="shared" si="5"/>
        <v>Nivel bajo</v>
      </c>
    </row>
    <row r="58" spans="1:26" ht="15.65" customHeight="1" x14ac:dyDescent="0.35">
      <c r="A58" s="59" t="s">
        <v>108</v>
      </c>
      <c r="B58" s="59" t="s">
        <v>1378</v>
      </c>
      <c r="C58" s="68" t="s">
        <v>110</v>
      </c>
      <c r="D58" s="63" t="s">
        <v>111</v>
      </c>
      <c r="E58" s="64" t="s">
        <v>1404</v>
      </c>
      <c r="F58" s="58">
        <v>1</v>
      </c>
      <c r="G58" s="63">
        <v>0</v>
      </c>
      <c r="H58" s="58">
        <f>+IF(VLOOKUP(C58,Preguntas!$B$22:$D$262,3,0)="SI",1,0)</f>
        <v>0</v>
      </c>
      <c r="I58" s="58">
        <v>0.05</v>
      </c>
      <c r="J58" s="59">
        <f t="shared" si="0"/>
        <v>0</v>
      </c>
      <c r="L58" s="69"/>
      <c r="M58" s="70"/>
      <c r="O58" s="59">
        <f t="shared" si="4"/>
        <v>0</v>
      </c>
      <c r="P58" s="69">
        <f t="shared" si="1"/>
        <v>0</v>
      </c>
      <c r="R58" s="59">
        <f>+Preguntas!$D$11</f>
        <v>0</v>
      </c>
      <c r="S58" s="59">
        <f>+Preguntas!$D$8</f>
        <v>0</v>
      </c>
      <c r="T58" s="59" t="s">
        <v>108</v>
      </c>
      <c r="U58" s="59" t="s">
        <v>109</v>
      </c>
      <c r="V58" s="59">
        <f>+Preguntas!$D$10</f>
        <v>0</v>
      </c>
      <c r="W58" s="59" t="s">
        <v>1527</v>
      </c>
      <c r="X58" s="59" t="s">
        <v>1528</v>
      </c>
      <c r="Y58" s="59" t="str">
        <f t="shared" si="2"/>
        <v>Nivel bajo</v>
      </c>
      <c r="Z58" s="59" t="str">
        <f t="shared" si="5"/>
        <v>Nivel bajo</v>
      </c>
    </row>
    <row r="59" spans="1:26" ht="15.65" customHeight="1" x14ac:dyDescent="0.35">
      <c r="A59" s="59" t="s">
        <v>108</v>
      </c>
      <c r="B59" s="59" t="str">
        <f t="shared" ref="B59:B81" si="9">+B58</f>
        <v>Gestión del riesgo de desastres</v>
      </c>
      <c r="C59" s="68" t="s">
        <v>112</v>
      </c>
      <c r="D59" s="63" t="s">
        <v>113</v>
      </c>
      <c r="E59" s="64" t="s">
        <v>1404</v>
      </c>
      <c r="F59" s="58">
        <v>1</v>
      </c>
      <c r="G59" s="63">
        <v>0</v>
      </c>
      <c r="H59" s="58">
        <f>+IF(VLOOKUP(C59,Preguntas!$B$22:$D$262,3,0)="SI",1,0)</f>
        <v>0</v>
      </c>
      <c r="I59" s="58">
        <v>0.15</v>
      </c>
      <c r="J59" s="59">
        <f t="shared" si="0"/>
        <v>0</v>
      </c>
      <c r="L59" s="69"/>
      <c r="M59" s="70"/>
      <c r="O59" s="59">
        <f t="shared" si="4"/>
        <v>0</v>
      </c>
      <c r="P59" s="69">
        <f t="shared" si="1"/>
        <v>0</v>
      </c>
      <c r="R59" s="59">
        <f>+Preguntas!$D$11</f>
        <v>0</v>
      </c>
      <c r="S59" s="59">
        <f>+Preguntas!$D$8</f>
        <v>0</v>
      </c>
      <c r="T59" s="59" t="s">
        <v>108</v>
      </c>
      <c r="U59" s="59" t="s">
        <v>109</v>
      </c>
      <c r="V59" s="59">
        <f>+Preguntas!$D$10</f>
        <v>0</v>
      </c>
      <c r="W59" s="59" t="s">
        <v>1529</v>
      </c>
      <c r="X59" s="59" t="s">
        <v>1530</v>
      </c>
      <c r="Y59" s="59" t="str">
        <f t="shared" si="2"/>
        <v>Nivel bajo</v>
      </c>
      <c r="Z59" s="59" t="str">
        <f t="shared" si="5"/>
        <v>Nivel bajo</v>
      </c>
    </row>
    <row r="60" spans="1:26" ht="15.65" customHeight="1" x14ac:dyDescent="0.35">
      <c r="A60" s="59" t="s">
        <v>108</v>
      </c>
      <c r="B60" s="59" t="str">
        <f t="shared" si="9"/>
        <v>Gestión del riesgo de desastres</v>
      </c>
      <c r="C60" s="68" t="s">
        <v>114</v>
      </c>
      <c r="D60" s="63" t="s">
        <v>1531</v>
      </c>
      <c r="E60" s="64" t="s">
        <v>1404</v>
      </c>
      <c r="F60" s="58">
        <v>1</v>
      </c>
      <c r="G60" s="63">
        <v>0</v>
      </c>
      <c r="H60" s="58">
        <f>+IF(VLOOKUP(C60,Preguntas!$B$22:$D$262,3,0)="SI",1,0)</f>
        <v>0</v>
      </c>
      <c r="I60" s="58">
        <v>0.1</v>
      </c>
      <c r="J60" s="59">
        <f t="shared" si="0"/>
        <v>0</v>
      </c>
      <c r="L60" s="69"/>
      <c r="M60" s="70"/>
      <c r="O60" s="59">
        <f t="shared" si="4"/>
        <v>0</v>
      </c>
      <c r="P60" s="69">
        <f t="shared" si="1"/>
        <v>0</v>
      </c>
      <c r="R60" s="59">
        <f>+Preguntas!$D$11</f>
        <v>0</v>
      </c>
      <c r="S60" s="59">
        <f>+Preguntas!$D$8</f>
        <v>0</v>
      </c>
      <c r="T60" s="59" t="s">
        <v>108</v>
      </c>
      <c r="U60" s="59" t="s">
        <v>109</v>
      </c>
      <c r="V60" s="59">
        <f>+Preguntas!$D$10</f>
        <v>0</v>
      </c>
      <c r="W60" s="59" t="s">
        <v>1532</v>
      </c>
      <c r="X60" s="59" t="s">
        <v>1533</v>
      </c>
      <c r="Y60" s="59" t="str">
        <f t="shared" si="2"/>
        <v>Nivel bajo</v>
      </c>
      <c r="Z60" s="59" t="str">
        <f t="shared" si="5"/>
        <v>Nivel bajo</v>
      </c>
    </row>
    <row r="61" spans="1:26" ht="15.65" customHeight="1" x14ac:dyDescent="0.35">
      <c r="A61" s="59" t="s">
        <v>108</v>
      </c>
      <c r="B61" s="59" t="str">
        <f t="shared" si="9"/>
        <v>Gestión del riesgo de desastres</v>
      </c>
      <c r="C61" s="68" t="s">
        <v>116</v>
      </c>
      <c r="D61" s="63" t="s">
        <v>117</v>
      </c>
      <c r="E61" s="64" t="s">
        <v>1404</v>
      </c>
      <c r="F61" s="58">
        <v>1</v>
      </c>
      <c r="G61" s="63">
        <v>0</v>
      </c>
      <c r="H61" s="58">
        <f>+IF(VLOOKUP(C61,Preguntas!$B$22:$D$262,3,0)="SI",1,0)</f>
        <v>0</v>
      </c>
      <c r="I61" s="58">
        <v>0.05</v>
      </c>
      <c r="J61" s="59">
        <f t="shared" si="0"/>
        <v>0</v>
      </c>
      <c r="L61" s="69"/>
      <c r="M61" s="70"/>
      <c r="O61" s="59">
        <f t="shared" si="4"/>
        <v>0</v>
      </c>
      <c r="P61" s="69">
        <f t="shared" si="1"/>
        <v>0</v>
      </c>
      <c r="R61" s="59">
        <f>+Preguntas!$D$11</f>
        <v>0</v>
      </c>
      <c r="S61" s="59">
        <f>+Preguntas!$D$8</f>
        <v>0</v>
      </c>
      <c r="T61" s="59" t="s">
        <v>108</v>
      </c>
      <c r="U61" s="59" t="s">
        <v>109</v>
      </c>
      <c r="V61" s="59">
        <f>+Preguntas!$D$10</f>
        <v>0</v>
      </c>
      <c r="W61" s="59" t="s">
        <v>1534</v>
      </c>
      <c r="X61" s="59" t="s">
        <v>1535</v>
      </c>
      <c r="Y61" s="59" t="str">
        <f t="shared" si="2"/>
        <v>Nivel bajo</v>
      </c>
      <c r="Z61" s="59" t="str">
        <f t="shared" si="5"/>
        <v>Nivel bajo</v>
      </c>
    </row>
    <row r="62" spans="1:26" ht="15.65" customHeight="1" x14ac:dyDescent="0.35">
      <c r="A62" s="59" t="s">
        <v>108</v>
      </c>
      <c r="B62" s="59" t="str">
        <f t="shared" si="9"/>
        <v>Gestión del riesgo de desastres</v>
      </c>
      <c r="C62" s="68" t="s">
        <v>118</v>
      </c>
      <c r="D62" s="63" t="s">
        <v>119</v>
      </c>
      <c r="E62" s="64" t="s">
        <v>1404</v>
      </c>
      <c r="F62" s="58">
        <v>1</v>
      </c>
      <c r="G62" s="63">
        <v>0</v>
      </c>
      <c r="H62" s="58">
        <f>+IF(VLOOKUP(C62,Preguntas!$B$22:$D$262,3,0)="SI",1,0)</f>
        <v>0</v>
      </c>
      <c r="I62" s="58">
        <v>0.05</v>
      </c>
      <c r="J62" s="59">
        <f t="shared" si="0"/>
        <v>0</v>
      </c>
      <c r="L62" s="69"/>
      <c r="M62" s="70"/>
      <c r="O62" s="59">
        <f t="shared" si="4"/>
        <v>0</v>
      </c>
      <c r="P62" s="69">
        <f t="shared" si="1"/>
        <v>0</v>
      </c>
      <c r="R62" s="59">
        <f>+Preguntas!$D$11</f>
        <v>0</v>
      </c>
      <c r="S62" s="59">
        <f>+Preguntas!$D$8</f>
        <v>0</v>
      </c>
      <c r="T62" s="59" t="s">
        <v>108</v>
      </c>
      <c r="U62" s="59" t="s">
        <v>109</v>
      </c>
      <c r="V62" s="59">
        <f>+Preguntas!$D$10</f>
        <v>0</v>
      </c>
      <c r="W62" s="59" t="s">
        <v>1536</v>
      </c>
      <c r="X62" s="59" t="s">
        <v>1537</v>
      </c>
      <c r="Y62" s="59" t="str">
        <f t="shared" si="2"/>
        <v>Nivel bajo</v>
      </c>
      <c r="Z62" s="59" t="str">
        <f t="shared" si="5"/>
        <v>Nivel bajo</v>
      </c>
    </row>
    <row r="63" spans="1:26" ht="15.65" customHeight="1" x14ac:dyDescent="0.35">
      <c r="A63" s="59" t="s">
        <v>108</v>
      </c>
      <c r="B63" s="59" t="str">
        <f t="shared" si="9"/>
        <v>Gestión del riesgo de desastres</v>
      </c>
      <c r="C63" s="68" t="s">
        <v>120</v>
      </c>
      <c r="D63" s="63" t="s">
        <v>121</v>
      </c>
      <c r="E63" s="64" t="s">
        <v>1404</v>
      </c>
      <c r="F63" s="58">
        <v>1</v>
      </c>
      <c r="G63" s="63">
        <v>0</v>
      </c>
      <c r="H63" s="58">
        <f>+IF(VLOOKUP(C63,Preguntas!$B$22:$D$262,3,0)="SI",1,0)</f>
        <v>0</v>
      </c>
      <c r="I63" s="58">
        <v>0.1</v>
      </c>
      <c r="J63" s="59">
        <f t="shared" si="0"/>
        <v>0</v>
      </c>
      <c r="L63" s="69"/>
      <c r="M63" s="70"/>
      <c r="O63" s="59">
        <f t="shared" si="4"/>
        <v>0</v>
      </c>
      <c r="P63" s="69">
        <f t="shared" si="1"/>
        <v>0</v>
      </c>
      <c r="R63" s="59">
        <f>+Preguntas!$D$11</f>
        <v>0</v>
      </c>
      <c r="S63" s="59">
        <f>+Preguntas!$D$8</f>
        <v>0</v>
      </c>
      <c r="T63" s="59" t="s">
        <v>108</v>
      </c>
      <c r="U63" s="59" t="s">
        <v>109</v>
      </c>
      <c r="V63" s="59">
        <f>+Preguntas!$D$10</f>
        <v>0</v>
      </c>
      <c r="W63" s="59" t="s">
        <v>1538</v>
      </c>
      <c r="X63" s="59" t="s">
        <v>1539</v>
      </c>
      <c r="Y63" s="59" t="str">
        <f t="shared" si="2"/>
        <v>Nivel bajo</v>
      </c>
      <c r="Z63" s="59" t="str">
        <f t="shared" si="5"/>
        <v>Nivel bajo</v>
      </c>
    </row>
    <row r="64" spans="1:26" ht="15.65" customHeight="1" x14ac:dyDescent="0.35">
      <c r="A64" s="59" t="s">
        <v>108</v>
      </c>
      <c r="B64" s="59" t="str">
        <f t="shared" si="9"/>
        <v>Gestión del riesgo de desastres</v>
      </c>
      <c r="C64" s="68" t="s">
        <v>122</v>
      </c>
      <c r="D64" s="63" t="s">
        <v>123</v>
      </c>
      <c r="E64" s="64" t="s">
        <v>1404</v>
      </c>
      <c r="F64" s="58">
        <v>1</v>
      </c>
      <c r="G64" s="63">
        <v>0</v>
      </c>
      <c r="H64" s="58">
        <f>+IF(VLOOKUP(C64,Preguntas!$B$22:$D$262,3,0)="SI",1,0)</f>
        <v>0</v>
      </c>
      <c r="I64" s="58">
        <v>0.1</v>
      </c>
      <c r="J64" s="59">
        <f t="shared" si="0"/>
        <v>0</v>
      </c>
      <c r="L64" s="69"/>
      <c r="M64" s="70"/>
      <c r="O64" s="59">
        <f t="shared" si="4"/>
        <v>0</v>
      </c>
      <c r="P64" s="69">
        <f t="shared" si="1"/>
        <v>0</v>
      </c>
      <c r="R64" s="59">
        <f>+Preguntas!$D$11</f>
        <v>0</v>
      </c>
      <c r="S64" s="59">
        <f>+Preguntas!$D$8</f>
        <v>0</v>
      </c>
      <c r="T64" s="59" t="s">
        <v>108</v>
      </c>
      <c r="U64" s="59" t="s">
        <v>109</v>
      </c>
      <c r="V64" s="59">
        <f>+Preguntas!$D$10</f>
        <v>0</v>
      </c>
      <c r="W64" s="59" t="s">
        <v>1540</v>
      </c>
      <c r="X64" s="59" t="s">
        <v>1541</v>
      </c>
      <c r="Y64" s="59" t="str">
        <f t="shared" si="2"/>
        <v>Nivel bajo</v>
      </c>
      <c r="Z64" s="59" t="str">
        <f t="shared" si="5"/>
        <v>Nivel bajo</v>
      </c>
    </row>
    <row r="65" spans="1:26" ht="15.65" customHeight="1" x14ac:dyDescent="0.35">
      <c r="A65" s="59" t="s">
        <v>108</v>
      </c>
      <c r="B65" s="59" t="str">
        <f t="shared" si="9"/>
        <v>Gestión del riesgo de desastres</v>
      </c>
      <c r="C65" s="68" t="s">
        <v>124</v>
      </c>
      <c r="D65" s="63" t="s">
        <v>1542</v>
      </c>
      <c r="E65" s="64" t="s">
        <v>1404</v>
      </c>
      <c r="F65" s="58">
        <v>1</v>
      </c>
      <c r="G65" s="63">
        <v>0</v>
      </c>
      <c r="H65" s="58">
        <f>+IF(VLOOKUP(C65,Preguntas!$B$22:$D$262,3,0)="SI",1,0)</f>
        <v>0</v>
      </c>
      <c r="I65" s="58">
        <v>0.05</v>
      </c>
      <c r="J65" s="59">
        <f t="shared" si="0"/>
        <v>0</v>
      </c>
      <c r="L65" s="69"/>
      <c r="M65" s="70"/>
      <c r="O65" s="59">
        <f t="shared" si="4"/>
        <v>0</v>
      </c>
      <c r="P65" s="69">
        <f t="shared" si="1"/>
        <v>0</v>
      </c>
      <c r="R65" s="59">
        <f>+Preguntas!$D$11</f>
        <v>0</v>
      </c>
      <c r="S65" s="59">
        <f>+Preguntas!$D$8</f>
        <v>0</v>
      </c>
      <c r="T65" s="59" t="s">
        <v>108</v>
      </c>
      <c r="U65" s="59" t="s">
        <v>109</v>
      </c>
      <c r="V65" s="59">
        <f>+Preguntas!$D$10</f>
        <v>0</v>
      </c>
      <c r="W65" s="59" t="s">
        <v>1543</v>
      </c>
      <c r="X65" s="59" t="s">
        <v>1544</v>
      </c>
      <c r="Y65" s="59" t="str">
        <f t="shared" si="2"/>
        <v>Nivel bajo</v>
      </c>
      <c r="Z65" s="59" t="str">
        <f t="shared" si="5"/>
        <v>Nivel bajo</v>
      </c>
    </row>
    <row r="66" spans="1:26" ht="15.65" customHeight="1" x14ac:dyDescent="0.35">
      <c r="A66" s="59" t="s">
        <v>108</v>
      </c>
      <c r="B66" s="59" t="str">
        <f t="shared" si="9"/>
        <v>Gestión del riesgo de desastres</v>
      </c>
      <c r="C66" s="68" t="s">
        <v>126</v>
      </c>
      <c r="D66" s="63" t="s">
        <v>1545</v>
      </c>
      <c r="E66" s="64" t="s">
        <v>1404</v>
      </c>
      <c r="F66" s="58">
        <v>1</v>
      </c>
      <c r="G66" s="63">
        <v>0</v>
      </c>
      <c r="H66" s="58">
        <f>+IF(VLOOKUP(C66,Preguntas!$B$22:$D$262,3,0)="SI",1,0)</f>
        <v>0</v>
      </c>
      <c r="I66" s="58">
        <v>0.05</v>
      </c>
      <c r="J66" s="59">
        <f t="shared" ref="J66:J102" si="10">+H66*I66</f>
        <v>0</v>
      </c>
      <c r="L66" s="69"/>
      <c r="M66" s="70"/>
      <c r="O66" s="59">
        <f t="shared" ref="O66:O102" si="11">+SUMIF($T$2:$T$102,T66,$J$2:$J$102)</f>
        <v>0</v>
      </c>
      <c r="P66" s="69">
        <f t="shared" ref="P66:P102" si="12">+AVERAGEIF($B$2:$B$102,B66,$O$2:$O$102)</f>
        <v>0</v>
      </c>
      <c r="R66" s="59">
        <f>+Preguntas!$D$11</f>
        <v>0</v>
      </c>
      <c r="S66" s="59">
        <f>+Preguntas!$D$8</f>
        <v>0</v>
      </c>
      <c r="T66" s="59" t="s">
        <v>108</v>
      </c>
      <c r="U66" s="59" t="s">
        <v>109</v>
      </c>
      <c r="V66" s="59">
        <f>+Preguntas!$D$10</f>
        <v>0</v>
      </c>
      <c r="W66" s="59" t="s">
        <v>1546</v>
      </c>
      <c r="X66" s="59" t="s">
        <v>1547</v>
      </c>
      <c r="Y66" s="59" t="str">
        <f t="shared" ref="Y66:Y84" si="13">+IF(AND(O66&lt;=0,O66&lt;=0.2),"Nivel bajo",IF(AND(O66&lt;0.2,O66&lt;=0.4),"Nivel medio bajo",IF(AND(O66&lt;0.4,O66&lt;=0.6),"Nivel medio",IF(AND(O66&lt;0.6000000001,O66&lt;=0.8),"Nivel medio alto","Nivel alto"))))</f>
        <v>Nivel bajo</v>
      </c>
      <c r="Z66" s="59" t="str">
        <f t="shared" si="5"/>
        <v>Nivel bajo</v>
      </c>
    </row>
    <row r="67" spans="1:26" ht="15.65" customHeight="1" x14ac:dyDescent="0.35">
      <c r="A67" s="59" t="s">
        <v>108</v>
      </c>
      <c r="B67" s="59" t="str">
        <f t="shared" si="9"/>
        <v>Gestión del riesgo de desastres</v>
      </c>
      <c r="C67" s="68" t="s">
        <v>128</v>
      </c>
      <c r="D67" s="63" t="s">
        <v>1548</v>
      </c>
      <c r="E67" s="64" t="s">
        <v>1404</v>
      </c>
      <c r="F67" s="58">
        <v>1</v>
      </c>
      <c r="G67" s="63">
        <v>0</v>
      </c>
      <c r="H67" s="58">
        <f>+IF(VLOOKUP(C67,Preguntas!$B$22:$D$262,3,0)="SI",1,0)</f>
        <v>0</v>
      </c>
      <c r="I67" s="58">
        <v>0.3</v>
      </c>
      <c r="J67" s="59">
        <f t="shared" si="10"/>
        <v>0</v>
      </c>
      <c r="L67" s="69"/>
      <c r="M67" s="70"/>
      <c r="O67" s="59">
        <f t="shared" si="11"/>
        <v>0</v>
      </c>
      <c r="P67" s="69">
        <f t="shared" si="12"/>
        <v>0</v>
      </c>
      <c r="R67" s="59">
        <f>+Preguntas!$D$11</f>
        <v>0</v>
      </c>
      <c r="S67" s="59">
        <f>+Preguntas!$D$8</f>
        <v>0</v>
      </c>
      <c r="T67" s="59" t="s">
        <v>108</v>
      </c>
      <c r="U67" s="59" t="s">
        <v>109</v>
      </c>
      <c r="V67" s="59">
        <f>+Preguntas!$D$10</f>
        <v>0</v>
      </c>
      <c r="W67" s="59" t="s">
        <v>1549</v>
      </c>
      <c r="X67" s="59" t="s">
        <v>1550</v>
      </c>
      <c r="Y67" s="59" t="str">
        <f t="shared" si="13"/>
        <v>Nivel bajo</v>
      </c>
      <c r="Z67" s="59" t="str">
        <f t="shared" ref="Z67:Z102" si="14">+IF(AND(P67&lt;=0,P67&lt;=0.2),"Nivel bajo",IF(AND(P67&lt;0.2,P67&lt;=0.4),"Nivel medio bajo",IF(AND(P67&lt;0.4,P67&lt;=0.6),"Nivel medio",IF(AND(P67&lt;0.6,P67&lt;=0.8),"Nivel medio alto","Nivel alto"))))</f>
        <v>Nivel bajo</v>
      </c>
    </row>
    <row r="68" spans="1:26" ht="15.65" customHeight="1" x14ac:dyDescent="0.35">
      <c r="A68" s="59" t="s">
        <v>131</v>
      </c>
      <c r="B68" s="59" t="str">
        <f t="shared" si="9"/>
        <v>Gestión del riesgo de desastres</v>
      </c>
      <c r="C68" s="68" t="s">
        <v>133</v>
      </c>
      <c r="D68" s="63" t="s">
        <v>1551</v>
      </c>
      <c r="E68" s="64" t="s">
        <v>1404</v>
      </c>
      <c r="F68" s="58">
        <v>1</v>
      </c>
      <c r="G68" s="63">
        <v>0</v>
      </c>
      <c r="H68" s="58">
        <f>+IF(VLOOKUP(C68,Preguntas!$B$22:$D$262,3,0)="SI",1,0)</f>
        <v>0</v>
      </c>
      <c r="I68" s="58">
        <v>0.05</v>
      </c>
      <c r="J68" s="59">
        <f t="shared" si="10"/>
        <v>0</v>
      </c>
      <c r="L68" s="69"/>
      <c r="M68" s="70"/>
      <c r="O68" s="59">
        <f t="shared" si="11"/>
        <v>0</v>
      </c>
      <c r="P68" s="69">
        <f t="shared" si="12"/>
        <v>0</v>
      </c>
      <c r="R68" s="59">
        <f>+Preguntas!$D$11</f>
        <v>0</v>
      </c>
      <c r="S68" s="59">
        <f>+Preguntas!$D$8</f>
        <v>0</v>
      </c>
      <c r="T68" s="59" t="s">
        <v>131</v>
      </c>
      <c r="U68" s="59" t="s">
        <v>132</v>
      </c>
      <c r="V68" s="59">
        <f>+Preguntas!$D$10</f>
        <v>0</v>
      </c>
      <c r="W68" s="59" t="s">
        <v>1552</v>
      </c>
      <c r="X68" s="59" t="s">
        <v>1553</v>
      </c>
      <c r="Y68" s="59" t="str">
        <f t="shared" si="13"/>
        <v>Nivel bajo</v>
      </c>
      <c r="Z68" s="59" t="str">
        <f t="shared" si="14"/>
        <v>Nivel bajo</v>
      </c>
    </row>
    <row r="69" spans="1:26" ht="15.65" customHeight="1" x14ac:dyDescent="0.35">
      <c r="A69" s="59" t="s">
        <v>131</v>
      </c>
      <c r="B69" s="59" t="str">
        <f t="shared" si="9"/>
        <v>Gestión del riesgo de desastres</v>
      </c>
      <c r="C69" s="68" t="s">
        <v>135</v>
      </c>
      <c r="D69" s="63" t="s">
        <v>1554</v>
      </c>
      <c r="E69" s="64" t="s">
        <v>1404</v>
      </c>
      <c r="F69" s="58">
        <v>1</v>
      </c>
      <c r="G69" s="63">
        <v>0</v>
      </c>
      <c r="H69" s="58">
        <f>+IF(VLOOKUP(C69,Preguntas!$B$22:$D$262,3,0)="SI",1,0)</f>
        <v>0</v>
      </c>
      <c r="I69" s="58">
        <v>0.4</v>
      </c>
      <c r="J69" s="59">
        <f t="shared" si="10"/>
        <v>0</v>
      </c>
      <c r="L69" s="69"/>
      <c r="M69" s="70"/>
      <c r="O69" s="59">
        <f t="shared" si="11"/>
        <v>0</v>
      </c>
      <c r="P69" s="69">
        <f t="shared" si="12"/>
        <v>0</v>
      </c>
      <c r="R69" s="59">
        <f>+Preguntas!$D$11</f>
        <v>0</v>
      </c>
      <c r="S69" s="59">
        <f>+Preguntas!$D$8</f>
        <v>0</v>
      </c>
      <c r="T69" s="59" t="s">
        <v>131</v>
      </c>
      <c r="U69" s="59" t="s">
        <v>132</v>
      </c>
      <c r="V69" s="59">
        <f>+Preguntas!$D$10</f>
        <v>0</v>
      </c>
      <c r="W69" s="59" t="s">
        <v>1555</v>
      </c>
      <c r="X69" s="59" t="s">
        <v>1556</v>
      </c>
      <c r="Y69" s="59" t="str">
        <f t="shared" si="13"/>
        <v>Nivel bajo</v>
      </c>
      <c r="Z69" s="59" t="str">
        <f t="shared" si="14"/>
        <v>Nivel bajo</v>
      </c>
    </row>
    <row r="70" spans="1:26" ht="15.65" customHeight="1" x14ac:dyDescent="0.35">
      <c r="A70" s="59" t="s">
        <v>131</v>
      </c>
      <c r="B70" s="59" t="str">
        <f t="shared" si="9"/>
        <v>Gestión del riesgo de desastres</v>
      </c>
      <c r="C70" s="68" t="s">
        <v>137</v>
      </c>
      <c r="D70" s="63" t="s">
        <v>138</v>
      </c>
      <c r="E70" s="64" t="s">
        <v>1404</v>
      </c>
      <c r="F70" s="58">
        <v>1</v>
      </c>
      <c r="G70" s="63">
        <v>0</v>
      </c>
      <c r="H70" s="58">
        <f>+IF(VLOOKUP(C70,Preguntas!$B$22:$D$262,3,0)="SI",1,0)</f>
        <v>0</v>
      </c>
      <c r="I70" s="58">
        <v>0.15</v>
      </c>
      <c r="J70" s="59">
        <f t="shared" si="10"/>
        <v>0</v>
      </c>
      <c r="L70" s="69"/>
      <c r="M70" s="70"/>
      <c r="O70" s="59">
        <f t="shared" si="11"/>
        <v>0</v>
      </c>
      <c r="P70" s="69">
        <f t="shared" si="12"/>
        <v>0</v>
      </c>
      <c r="R70" s="59">
        <f>+Preguntas!$D$11</f>
        <v>0</v>
      </c>
      <c r="S70" s="59">
        <f>+Preguntas!$D$8</f>
        <v>0</v>
      </c>
      <c r="T70" s="59" t="s">
        <v>131</v>
      </c>
      <c r="U70" s="59" t="s">
        <v>132</v>
      </c>
      <c r="V70" s="59">
        <f>+Preguntas!$D$10</f>
        <v>0</v>
      </c>
      <c r="W70" s="59" t="s">
        <v>1557</v>
      </c>
      <c r="X70" s="59" t="s">
        <v>1558</v>
      </c>
      <c r="Y70" s="59" t="str">
        <f t="shared" si="13"/>
        <v>Nivel bajo</v>
      </c>
      <c r="Z70" s="59" t="str">
        <f t="shared" si="14"/>
        <v>Nivel bajo</v>
      </c>
    </row>
    <row r="71" spans="1:26" ht="15.65" customHeight="1" x14ac:dyDescent="0.35">
      <c r="A71" s="59" t="s">
        <v>131</v>
      </c>
      <c r="B71" s="59" t="str">
        <f t="shared" si="9"/>
        <v>Gestión del riesgo de desastres</v>
      </c>
      <c r="C71" s="68" t="s">
        <v>139</v>
      </c>
      <c r="D71" s="63" t="s">
        <v>140</v>
      </c>
      <c r="E71" s="64" t="s">
        <v>1404</v>
      </c>
      <c r="F71" s="58">
        <v>1</v>
      </c>
      <c r="G71" s="63">
        <v>0</v>
      </c>
      <c r="H71" s="58">
        <f>+IF(VLOOKUP(C71,Preguntas!$B$22:$D$262,3,0)="SI",1,0)</f>
        <v>0</v>
      </c>
      <c r="I71" s="58">
        <v>0.4</v>
      </c>
      <c r="J71" s="59">
        <f t="shared" si="10"/>
        <v>0</v>
      </c>
      <c r="L71" s="69"/>
      <c r="M71" s="70"/>
      <c r="O71" s="59">
        <f t="shared" si="11"/>
        <v>0</v>
      </c>
      <c r="P71" s="69">
        <f t="shared" si="12"/>
        <v>0</v>
      </c>
      <c r="R71" s="59">
        <f>+Preguntas!$D$11</f>
        <v>0</v>
      </c>
      <c r="S71" s="59">
        <f>+Preguntas!$D$8</f>
        <v>0</v>
      </c>
      <c r="T71" s="59" t="s">
        <v>131</v>
      </c>
      <c r="U71" s="59" t="s">
        <v>132</v>
      </c>
      <c r="V71" s="59">
        <f>+Preguntas!$D$10</f>
        <v>0</v>
      </c>
      <c r="W71" s="59" t="s">
        <v>1559</v>
      </c>
      <c r="X71" s="59" t="s">
        <v>1560</v>
      </c>
      <c r="Y71" s="59" t="str">
        <f t="shared" si="13"/>
        <v>Nivel bajo</v>
      </c>
      <c r="Z71" s="59" t="str">
        <f t="shared" si="14"/>
        <v>Nivel bajo</v>
      </c>
    </row>
    <row r="72" spans="1:26" ht="15.65" customHeight="1" x14ac:dyDescent="0.35">
      <c r="A72" s="59" t="s">
        <v>142</v>
      </c>
      <c r="B72" s="59" t="str">
        <f t="shared" si="9"/>
        <v>Gestión del riesgo de desastres</v>
      </c>
      <c r="C72" s="68" t="s">
        <v>144</v>
      </c>
      <c r="D72" s="63" t="s">
        <v>145</v>
      </c>
      <c r="E72" s="64" t="s">
        <v>1404</v>
      </c>
      <c r="F72" s="58">
        <v>1</v>
      </c>
      <c r="G72" s="63">
        <v>0</v>
      </c>
      <c r="H72" s="58">
        <f>+IF(VLOOKUP(C72,Preguntas!$B$22:$D$262,3,0)="SI",1,0)</f>
        <v>0</v>
      </c>
      <c r="I72" s="58">
        <v>0.05</v>
      </c>
      <c r="J72" s="59">
        <f t="shared" si="10"/>
        <v>0</v>
      </c>
      <c r="L72" s="69"/>
      <c r="M72" s="70"/>
      <c r="O72" s="59">
        <f t="shared" si="11"/>
        <v>0</v>
      </c>
      <c r="P72" s="69">
        <f t="shared" si="12"/>
        <v>0</v>
      </c>
      <c r="R72" s="59">
        <f>+Preguntas!$D$11</f>
        <v>0</v>
      </c>
      <c r="S72" s="59">
        <f>+Preguntas!$D$8</f>
        <v>0</v>
      </c>
      <c r="T72" s="59" t="s">
        <v>142</v>
      </c>
      <c r="U72" s="59" t="s">
        <v>143</v>
      </c>
      <c r="V72" s="59">
        <f>+Preguntas!$D$10</f>
        <v>0</v>
      </c>
      <c r="W72" s="59" t="s">
        <v>1561</v>
      </c>
      <c r="X72" s="59" t="s">
        <v>1562</v>
      </c>
      <c r="Y72" s="59" t="str">
        <f t="shared" si="13"/>
        <v>Nivel bajo</v>
      </c>
      <c r="Z72" s="59" t="str">
        <f t="shared" si="14"/>
        <v>Nivel bajo</v>
      </c>
    </row>
    <row r="73" spans="1:26" ht="15.65" customHeight="1" x14ac:dyDescent="0.35">
      <c r="A73" s="59" t="s">
        <v>142</v>
      </c>
      <c r="B73" s="59" t="str">
        <f t="shared" si="9"/>
        <v>Gestión del riesgo de desastres</v>
      </c>
      <c r="C73" s="68" t="s">
        <v>146</v>
      </c>
      <c r="D73" s="63" t="s">
        <v>1563</v>
      </c>
      <c r="E73" s="64" t="s">
        <v>1404</v>
      </c>
      <c r="F73" s="58">
        <v>1</v>
      </c>
      <c r="G73" s="63">
        <v>0</v>
      </c>
      <c r="H73" s="58">
        <f>+IF(VLOOKUP(C73,Preguntas!$B$22:$D$262,3,0)="SI",1,0)</f>
        <v>0</v>
      </c>
      <c r="I73" s="58">
        <v>0.13</v>
      </c>
      <c r="J73" s="59">
        <f t="shared" si="10"/>
        <v>0</v>
      </c>
      <c r="L73" s="69"/>
      <c r="M73" s="70"/>
      <c r="O73" s="59">
        <f t="shared" si="11"/>
        <v>0</v>
      </c>
      <c r="P73" s="69">
        <f t="shared" si="12"/>
        <v>0</v>
      </c>
      <c r="R73" s="59">
        <f>+Preguntas!$D$11</f>
        <v>0</v>
      </c>
      <c r="S73" s="59">
        <f>+Preguntas!$D$8</f>
        <v>0</v>
      </c>
      <c r="T73" s="59" t="s">
        <v>142</v>
      </c>
      <c r="U73" s="59" t="s">
        <v>143</v>
      </c>
      <c r="V73" s="59">
        <f>+Preguntas!$D$10</f>
        <v>0</v>
      </c>
      <c r="W73" s="59" t="s">
        <v>1564</v>
      </c>
      <c r="X73" s="59" t="s">
        <v>1565</v>
      </c>
      <c r="Y73" s="59" t="str">
        <f t="shared" si="13"/>
        <v>Nivel bajo</v>
      </c>
      <c r="Z73" s="59" t="str">
        <f t="shared" si="14"/>
        <v>Nivel bajo</v>
      </c>
    </row>
    <row r="74" spans="1:26" ht="15.65" customHeight="1" x14ac:dyDescent="0.35">
      <c r="A74" s="59" t="s">
        <v>142</v>
      </c>
      <c r="B74" s="59" t="str">
        <f t="shared" si="9"/>
        <v>Gestión del riesgo de desastres</v>
      </c>
      <c r="C74" s="68" t="s">
        <v>148</v>
      </c>
      <c r="D74" s="63" t="s">
        <v>1566</v>
      </c>
      <c r="E74" s="64" t="s">
        <v>1404</v>
      </c>
      <c r="F74" s="58">
        <v>1</v>
      </c>
      <c r="G74" s="63">
        <v>0</v>
      </c>
      <c r="H74" s="58">
        <f>+IF(VLOOKUP(C74,Preguntas!$B$22:$D$262,3,0)="SI",1,0)</f>
        <v>0</v>
      </c>
      <c r="I74" s="58">
        <v>0.05</v>
      </c>
      <c r="J74" s="59">
        <f t="shared" si="10"/>
        <v>0</v>
      </c>
      <c r="L74" s="69"/>
      <c r="M74" s="70"/>
      <c r="O74" s="59">
        <f t="shared" si="11"/>
        <v>0</v>
      </c>
      <c r="P74" s="69">
        <f t="shared" si="12"/>
        <v>0</v>
      </c>
      <c r="R74" s="59">
        <f>+Preguntas!$D$11</f>
        <v>0</v>
      </c>
      <c r="S74" s="59">
        <f>+Preguntas!$D$8</f>
        <v>0</v>
      </c>
      <c r="T74" s="59" t="s">
        <v>142</v>
      </c>
      <c r="U74" s="59" t="s">
        <v>143</v>
      </c>
      <c r="V74" s="59">
        <f>+Preguntas!$D$10</f>
        <v>0</v>
      </c>
      <c r="W74" s="59" t="s">
        <v>1567</v>
      </c>
      <c r="X74" s="59" t="s">
        <v>1568</v>
      </c>
      <c r="Y74" s="59" t="str">
        <f t="shared" si="13"/>
        <v>Nivel bajo</v>
      </c>
      <c r="Z74" s="59" t="str">
        <f t="shared" si="14"/>
        <v>Nivel bajo</v>
      </c>
    </row>
    <row r="75" spans="1:26" ht="15.65" customHeight="1" x14ac:dyDescent="0.35">
      <c r="A75" s="59" t="s">
        <v>142</v>
      </c>
      <c r="B75" s="59" t="str">
        <f t="shared" si="9"/>
        <v>Gestión del riesgo de desastres</v>
      </c>
      <c r="C75" s="68" t="s">
        <v>150</v>
      </c>
      <c r="D75" s="63" t="s">
        <v>1569</v>
      </c>
      <c r="E75" s="64" t="s">
        <v>1404</v>
      </c>
      <c r="F75" s="58">
        <v>1</v>
      </c>
      <c r="G75" s="63">
        <v>0</v>
      </c>
      <c r="H75" s="58">
        <f>+IF(VLOOKUP(C75,Preguntas!$B$22:$D$262,3,0)="SI",1,0)</f>
        <v>0</v>
      </c>
      <c r="I75" s="58">
        <v>0.15</v>
      </c>
      <c r="J75" s="59">
        <f t="shared" si="10"/>
        <v>0</v>
      </c>
      <c r="L75" s="69"/>
      <c r="M75" s="70"/>
      <c r="O75" s="59">
        <f t="shared" si="11"/>
        <v>0</v>
      </c>
      <c r="P75" s="69">
        <f t="shared" si="12"/>
        <v>0</v>
      </c>
      <c r="R75" s="59">
        <f>+Preguntas!$D$11</f>
        <v>0</v>
      </c>
      <c r="S75" s="59">
        <f>+Preguntas!$D$8</f>
        <v>0</v>
      </c>
      <c r="T75" s="59" t="s">
        <v>142</v>
      </c>
      <c r="U75" s="59" t="s">
        <v>143</v>
      </c>
      <c r="V75" s="59">
        <f>+Preguntas!$D$10</f>
        <v>0</v>
      </c>
      <c r="W75" s="59" t="s">
        <v>1570</v>
      </c>
      <c r="X75" s="59" t="s">
        <v>1571</v>
      </c>
      <c r="Y75" s="59" t="str">
        <f t="shared" si="13"/>
        <v>Nivel bajo</v>
      </c>
      <c r="Z75" s="59" t="str">
        <f t="shared" si="14"/>
        <v>Nivel bajo</v>
      </c>
    </row>
    <row r="76" spans="1:26" ht="15.65" customHeight="1" x14ac:dyDescent="0.35">
      <c r="A76" s="59" t="s">
        <v>142</v>
      </c>
      <c r="B76" s="59" t="str">
        <f t="shared" si="9"/>
        <v>Gestión del riesgo de desastres</v>
      </c>
      <c r="C76" s="68" t="s">
        <v>152</v>
      </c>
      <c r="D76" s="63" t="s">
        <v>153</v>
      </c>
      <c r="E76" s="64" t="s">
        <v>1404</v>
      </c>
      <c r="F76" s="58">
        <v>1</v>
      </c>
      <c r="G76" s="65">
        <v>0</v>
      </c>
      <c r="H76" s="58">
        <f>+IF(VLOOKUP(C76,Preguntas!$B$22:$D$262,3,0)="SI",1,0)</f>
        <v>0</v>
      </c>
      <c r="I76" s="58">
        <v>0.12</v>
      </c>
      <c r="J76" s="59">
        <f t="shared" si="10"/>
        <v>0</v>
      </c>
      <c r="L76" s="69"/>
      <c r="M76" s="70"/>
      <c r="O76" s="59">
        <f t="shared" si="11"/>
        <v>0</v>
      </c>
      <c r="P76" s="69">
        <f t="shared" si="12"/>
        <v>0</v>
      </c>
      <c r="R76" s="59">
        <f>+Preguntas!$D$11</f>
        <v>0</v>
      </c>
      <c r="S76" s="59">
        <f>+Preguntas!$D$8</f>
        <v>0</v>
      </c>
      <c r="T76" s="59" t="s">
        <v>142</v>
      </c>
      <c r="U76" s="59" t="s">
        <v>143</v>
      </c>
      <c r="V76" s="59">
        <f>+Preguntas!$D$10</f>
        <v>0</v>
      </c>
      <c r="W76" s="59" t="s">
        <v>1572</v>
      </c>
      <c r="X76" s="59" t="s">
        <v>1573</v>
      </c>
      <c r="Y76" s="59" t="str">
        <f t="shared" si="13"/>
        <v>Nivel bajo</v>
      </c>
      <c r="Z76" s="59" t="str">
        <f t="shared" si="14"/>
        <v>Nivel bajo</v>
      </c>
    </row>
    <row r="77" spans="1:26" ht="15.65" customHeight="1" x14ac:dyDescent="0.35">
      <c r="A77" s="59" t="s">
        <v>142</v>
      </c>
      <c r="B77" s="59" t="str">
        <f t="shared" si="9"/>
        <v>Gestión del riesgo de desastres</v>
      </c>
      <c r="C77" s="68" t="s">
        <v>154</v>
      </c>
      <c r="D77" s="63" t="s">
        <v>1574</v>
      </c>
      <c r="E77" s="64" t="s">
        <v>1404</v>
      </c>
      <c r="F77" s="58">
        <v>1</v>
      </c>
      <c r="G77" s="63">
        <v>0</v>
      </c>
      <c r="H77" s="58">
        <f>+IF(VLOOKUP(C77,Preguntas!$B$22:$D$262,3,0)="SI",1,0)</f>
        <v>0</v>
      </c>
      <c r="I77" s="58">
        <v>0.05</v>
      </c>
      <c r="J77" s="59">
        <f t="shared" si="10"/>
        <v>0</v>
      </c>
      <c r="L77" s="69"/>
      <c r="M77" s="70"/>
      <c r="O77" s="59">
        <f t="shared" si="11"/>
        <v>0</v>
      </c>
      <c r="P77" s="69">
        <f t="shared" si="12"/>
        <v>0</v>
      </c>
      <c r="R77" s="59">
        <f>+Preguntas!$D$11</f>
        <v>0</v>
      </c>
      <c r="S77" s="59">
        <f>+Preguntas!$D$8</f>
        <v>0</v>
      </c>
      <c r="T77" s="59" t="s">
        <v>142</v>
      </c>
      <c r="U77" s="59" t="s">
        <v>143</v>
      </c>
      <c r="V77" s="59">
        <f>+Preguntas!$D$10</f>
        <v>0</v>
      </c>
      <c r="W77" s="59" t="s">
        <v>1575</v>
      </c>
      <c r="X77" s="59" t="s">
        <v>1576</v>
      </c>
      <c r="Y77" s="59" t="str">
        <f t="shared" si="13"/>
        <v>Nivel bajo</v>
      </c>
      <c r="Z77" s="59" t="str">
        <f t="shared" si="14"/>
        <v>Nivel bajo</v>
      </c>
    </row>
    <row r="78" spans="1:26" ht="15.65" customHeight="1" x14ac:dyDescent="0.35">
      <c r="A78" s="59" t="s">
        <v>142</v>
      </c>
      <c r="B78" s="59" t="str">
        <f t="shared" si="9"/>
        <v>Gestión del riesgo de desastres</v>
      </c>
      <c r="C78" s="68" t="s">
        <v>156</v>
      </c>
      <c r="D78" s="63" t="s">
        <v>157</v>
      </c>
      <c r="E78" s="66" t="s">
        <v>1404</v>
      </c>
      <c r="F78" s="58">
        <v>1</v>
      </c>
      <c r="G78" s="63">
        <v>0</v>
      </c>
      <c r="H78" s="58">
        <f>+IF(VLOOKUP(C78,Preguntas!$B$22:$D$262,3,0)="SI",1,0)</f>
        <v>0</v>
      </c>
      <c r="I78" s="58">
        <v>0.2</v>
      </c>
      <c r="J78" s="59">
        <f t="shared" si="10"/>
        <v>0</v>
      </c>
      <c r="L78" s="69"/>
      <c r="M78" s="70"/>
      <c r="O78" s="59">
        <f t="shared" si="11"/>
        <v>0</v>
      </c>
      <c r="P78" s="69">
        <f t="shared" si="12"/>
        <v>0</v>
      </c>
      <c r="R78" s="59">
        <f>+Preguntas!$D$11</f>
        <v>0</v>
      </c>
      <c r="S78" s="59">
        <f>+Preguntas!$D$8</f>
        <v>0</v>
      </c>
      <c r="T78" s="59" t="s">
        <v>142</v>
      </c>
      <c r="U78" s="59" t="s">
        <v>143</v>
      </c>
      <c r="V78" s="59">
        <f>+Preguntas!$D$10</f>
        <v>0</v>
      </c>
      <c r="W78" s="59" t="s">
        <v>1577</v>
      </c>
      <c r="X78" s="59" t="s">
        <v>1578</v>
      </c>
      <c r="Y78" s="59" t="str">
        <f t="shared" si="13"/>
        <v>Nivel bajo</v>
      </c>
      <c r="Z78" s="59" t="str">
        <f t="shared" si="14"/>
        <v>Nivel bajo</v>
      </c>
    </row>
    <row r="79" spans="1:26" ht="15.65" customHeight="1" x14ac:dyDescent="0.35">
      <c r="A79" s="59" t="s">
        <v>142</v>
      </c>
      <c r="B79" s="59" t="str">
        <f t="shared" si="9"/>
        <v>Gestión del riesgo de desastres</v>
      </c>
      <c r="C79" s="68" t="s">
        <v>158</v>
      </c>
      <c r="D79" s="63" t="s">
        <v>1579</v>
      </c>
      <c r="E79" s="66" t="s">
        <v>1404</v>
      </c>
      <c r="F79" s="58">
        <v>1</v>
      </c>
      <c r="G79" s="65">
        <v>0</v>
      </c>
      <c r="H79" s="58">
        <f>+IF(VLOOKUP(C79,Preguntas!$B$22:$D$262,3,0)="SI",1,0)</f>
        <v>0</v>
      </c>
      <c r="I79" s="58">
        <v>0.1</v>
      </c>
      <c r="J79" s="59">
        <f t="shared" si="10"/>
        <v>0</v>
      </c>
      <c r="L79" s="69"/>
      <c r="M79" s="70"/>
      <c r="O79" s="59">
        <f t="shared" si="11"/>
        <v>0</v>
      </c>
      <c r="P79" s="69">
        <f t="shared" si="12"/>
        <v>0</v>
      </c>
      <c r="R79" s="59">
        <f>+Preguntas!$D$11</f>
        <v>0</v>
      </c>
      <c r="S79" s="59">
        <f>+Preguntas!$D$8</f>
        <v>0</v>
      </c>
      <c r="T79" s="59" t="s">
        <v>142</v>
      </c>
      <c r="U79" s="59" t="s">
        <v>143</v>
      </c>
      <c r="V79" s="59">
        <f>+Preguntas!$D$10</f>
        <v>0</v>
      </c>
      <c r="W79" s="59" t="s">
        <v>1580</v>
      </c>
      <c r="X79" s="59" t="s">
        <v>1581</v>
      </c>
      <c r="Y79" s="59" t="str">
        <f t="shared" si="13"/>
        <v>Nivel bajo</v>
      </c>
      <c r="Z79" s="59" t="str">
        <f t="shared" si="14"/>
        <v>Nivel bajo</v>
      </c>
    </row>
    <row r="80" spans="1:26" ht="15.65" customHeight="1" x14ac:dyDescent="0.35">
      <c r="A80" s="59" t="s">
        <v>142</v>
      </c>
      <c r="B80" s="59" t="str">
        <f t="shared" si="9"/>
        <v>Gestión del riesgo de desastres</v>
      </c>
      <c r="C80" s="68" t="s">
        <v>160</v>
      </c>
      <c r="D80" s="63" t="s">
        <v>161</v>
      </c>
      <c r="E80" s="66" t="s">
        <v>1404</v>
      </c>
      <c r="F80" s="58">
        <v>1</v>
      </c>
      <c r="G80" s="65">
        <v>0</v>
      </c>
      <c r="H80" s="58">
        <f>+IF(VLOOKUP(C80,Preguntas!$B$22:$D$262,3,0)="SI",1,0)</f>
        <v>0</v>
      </c>
      <c r="I80" s="58">
        <v>0.1</v>
      </c>
      <c r="J80" s="59">
        <f t="shared" si="10"/>
        <v>0</v>
      </c>
      <c r="L80" s="69"/>
      <c r="M80" s="70"/>
      <c r="O80" s="59">
        <f t="shared" si="11"/>
        <v>0</v>
      </c>
      <c r="P80" s="69">
        <f t="shared" si="12"/>
        <v>0</v>
      </c>
      <c r="R80" s="59">
        <f>+Preguntas!$D$11</f>
        <v>0</v>
      </c>
      <c r="S80" s="59">
        <f>+Preguntas!$D$8</f>
        <v>0</v>
      </c>
      <c r="T80" s="59" t="s">
        <v>142</v>
      </c>
      <c r="U80" s="59" t="s">
        <v>143</v>
      </c>
      <c r="V80" s="59">
        <f>+Preguntas!$D$10</f>
        <v>0</v>
      </c>
      <c r="W80" s="59" t="s">
        <v>1582</v>
      </c>
      <c r="X80" s="59" t="s">
        <v>1583</v>
      </c>
      <c r="Y80" s="59" t="str">
        <f t="shared" si="13"/>
        <v>Nivel bajo</v>
      </c>
      <c r="Z80" s="59" t="str">
        <f t="shared" si="14"/>
        <v>Nivel bajo</v>
      </c>
    </row>
    <row r="81" spans="1:26" ht="15.65" customHeight="1" x14ac:dyDescent="0.35">
      <c r="A81" s="59" t="s">
        <v>142</v>
      </c>
      <c r="B81" s="59" t="str">
        <f t="shared" si="9"/>
        <v>Gestión del riesgo de desastres</v>
      </c>
      <c r="C81" s="68" t="s">
        <v>162</v>
      </c>
      <c r="D81" s="63" t="s">
        <v>163</v>
      </c>
      <c r="E81" s="66" t="s">
        <v>1404</v>
      </c>
      <c r="F81" s="58">
        <v>1</v>
      </c>
      <c r="G81" s="65">
        <v>0</v>
      </c>
      <c r="H81" s="58">
        <f>+IF(VLOOKUP(C81,Preguntas!$B$22:$D$262,3,0)="SI",1,0)</f>
        <v>0</v>
      </c>
      <c r="I81" s="58">
        <v>0.05</v>
      </c>
      <c r="J81" s="59">
        <f t="shared" si="10"/>
        <v>0</v>
      </c>
      <c r="L81" s="69"/>
      <c r="M81" s="70"/>
      <c r="O81" s="59">
        <f t="shared" si="11"/>
        <v>0</v>
      </c>
      <c r="P81" s="69">
        <f t="shared" si="12"/>
        <v>0</v>
      </c>
      <c r="R81" s="59">
        <f>+Preguntas!$D$11</f>
        <v>0</v>
      </c>
      <c r="S81" s="59">
        <f>+Preguntas!$D$8</f>
        <v>0</v>
      </c>
      <c r="T81" s="59" t="s">
        <v>142</v>
      </c>
      <c r="U81" s="59" t="s">
        <v>143</v>
      </c>
      <c r="V81" s="59">
        <f>+Preguntas!$D$10</f>
        <v>0</v>
      </c>
      <c r="W81" s="59" t="s">
        <v>1584</v>
      </c>
      <c r="X81" s="59" t="s">
        <v>1585</v>
      </c>
      <c r="Y81" s="59" t="str">
        <f t="shared" si="13"/>
        <v>Nivel bajo</v>
      </c>
      <c r="Z81" s="59" t="str">
        <f t="shared" si="14"/>
        <v>Nivel bajo</v>
      </c>
    </row>
    <row r="82" spans="1:26" ht="15.65" customHeight="1" x14ac:dyDescent="0.35">
      <c r="A82" s="59" t="s">
        <v>168</v>
      </c>
      <c r="B82" s="59" t="s">
        <v>1376</v>
      </c>
      <c r="C82" s="68" t="s">
        <v>170</v>
      </c>
      <c r="D82" s="63" t="s">
        <v>1586</v>
      </c>
      <c r="E82" s="66" t="s">
        <v>1404</v>
      </c>
      <c r="F82" s="58">
        <v>1</v>
      </c>
      <c r="G82" s="65">
        <v>0</v>
      </c>
      <c r="H82" s="58">
        <f>+IF(VLOOKUP(C82,Preguntas!$B$22:$D$262,3,0)="SI",1,0)</f>
        <v>0</v>
      </c>
      <c r="I82" s="58">
        <v>0.38</v>
      </c>
      <c r="J82" s="59">
        <f t="shared" si="10"/>
        <v>0</v>
      </c>
      <c r="L82" s="69"/>
      <c r="M82" s="70"/>
      <c r="O82" s="59">
        <f t="shared" si="11"/>
        <v>0</v>
      </c>
      <c r="P82" s="69">
        <f t="shared" si="12"/>
        <v>0</v>
      </c>
      <c r="R82" s="59">
        <f>+Preguntas!$D$11</f>
        <v>0</v>
      </c>
      <c r="S82" s="59">
        <f>+Preguntas!$D$8</f>
        <v>0</v>
      </c>
      <c r="T82" s="59" t="s">
        <v>168</v>
      </c>
      <c r="U82" s="59" t="s">
        <v>169</v>
      </c>
      <c r="V82" s="59">
        <f>+Preguntas!$D$10</f>
        <v>0</v>
      </c>
      <c r="W82" s="59" t="s">
        <v>1587</v>
      </c>
      <c r="X82" s="59" t="s">
        <v>1588</v>
      </c>
      <c r="Y82" s="59" t="str">
        <f t="shared" si="13"/>
        <v>Nivel bajo</v>
      </c>
      <c r="Z82" s="59" t="str">
        <f t="shared" si="14"/>
        <v>Nivel bajo</v>
      </c>
    </row>
    <row r="83" spans="1:26" ht="15.65" customHeight="1" x14ac:dyDescent="0.35">
      <c r="A83" s="59" t="s">
        <v>168</v>
      </c>
      <c r="B83" s="59" t="str">
        <f t="shared" ref="B83:B98" si="15">+B82</f>
        <v>Gestión Ambiental</v>
      </c>
      <c r="C83" s="68" t="s">
        <v>172</v>
      </c>
      <c r="D83" s="63" t="s">
        <v>173</v>
      </c>
      <c r="E83" s="66" t="s">
        <v>1404</v>
      </c>
      <c r="F83" s="58">
        <v>1</v>
      </c>
      <c r="G83" s="65">
        <v>0</v>
      </c>
      <c r="H83" s="58">
        <f>+IF(VLOOKUP(C83,Preguntas!$B$22:$D$262,3,0)="SI",1,0)</f>
        <v>0</v>
      </c>
      <c r="I83" s="58">
        <v>0.12</v>
      </c>
      <c r="J83" s="59">
        <f t="shared" si="10"/>
        <v>0</v>
      </c>
      <c r="L83" s="69"/>
      <c r="M83" s="70"/>
      <c r="O83" s="59">
        <f t="shared" si="11"/>
        <v>0</v>
      </c>
      <c r="P83" s="69">
        <f t="shared" si="12"/>
        <v>0</v>
      </c>
      <c r="R83" s="59">
        <f>+Preguntas!$D$11</f>
        <v>0</v>
      </c>
      <c r="S83" s="59">
        <f>+Preguntas!$D$8</f>
        <v>0</v>
      </c>
      <c r="T83" s="59" t="s">
        <v>168</v>
      </c>
      <c r="U83" s="59" t="s">
        <v>169</v>
      </c>
      <c r="V83" s="59">
        <f>+Preguntas!$D$10</f>
        <v>0</v>
      </c>
      <c r="W83" s="59" t="s">
        <v>1589</v>
      </c>
      <c r="X83" s="59" t="s">
        <v>1590</v>
      </c>
      <c r="Y83" s="59" t="str">
        <f t="shared" si="13"/>
        <v>Nivel bajo</v>
      </c>
      <c r="Z83" s="59" t="str">
        <f t="shared" si="14"/>
        <v>Nivel bajo</v>
      </c>
    </row>
    <row r="84" spans="1:26" ht="15.65" customHeight="1" x14ac:dyDescent="0.35">
      <c r="A84" s="59" t="s">
        <v>168</v>
      </c>
      <c r="B84" s="59" t="str">
        <f t="shared" si="15"/>
        <v>Gestión Ambiental</v>
      </c>
      <c r="C84" s="68" t="s">
        <v>174</v>
      </c>
      <c r="D84" s="63" t="s">
        <v>175</v>
      </c>
      <c r="E84" s="66" t="s">
        <v>1404</v>
      </c>
      <c r="F84" s="58">
        <v>1</v>
      </c>
      <c r="G84" s="65">
        <v>0</v>
      </c>
      <c r="H84" s="58">
        <f>+IF(VLOOKUP(C84,Preguntas!$B$22:$D$262,3,0)="SI",1,0)</f>
        <v>0</v>
      </c>
      <c r="I84" s="58">
        <v>0.22</v>
      </c>
      <c r="J84" s="59">
        <f t="shared" si="10"/>
        <v>0</v>
      </c>
      <c r="L84" s="69"/>
      <c r="M84" s="70"/>
      <c r="O84" s="59">
        <f t="shared" si="11"/>
        <v>0</v>
      </c>
      <c r="P84" s="69">
        <f t="shared" si="12"/>
        <v>0</v>
      </c>
      <c r="R84" s="59">
        <f>+Preguntas!$D$11</f>
        <v>0</v>
      </c>
      <c r="S84" s="59">
        <f>+Preguntas!$D$8</f>
        <v>0</v>
      </c>
      <c r="T84" s="59" t="s">
        <v>168</v>
      </c>
      <c r="U84" s="59" t="s">
        <v>169</v>
      </c>
      <c r="V84" s="59">
        <f>+Preguntas!$D$10</f>
        <v>0</v>
      </c>
      <c r="W84" s="59" t="s">
        <v>1591</v>
      </c>
      <c r="X84" s="59" t="s">
        <v>1592</v>
      </c>
      <c r="Y84" s="59" t="str">
        <f t="shared" si="13"/>
        <v>Nivel bajo</v>
      </c>
      <c r="Z84" s="59" t="str">
        <f t="shared" si="14"/>
        <v>Nivel bajo</v>
      </c>
    </row>
    <row r="85" spans="1:26" ht="15.65" customHeight="1" x14ac:dyDescent="0.35">
      <c r="A85" s="59" t="s">
        <v>168</v>
      </c>
      <c r="B85" s="59" t="str">
        <f t="shared" si="15"/>
        <v>Gestión Ambiental</v>
      </c>
      <c r="C85" s="68" t="s">
        <v>176</v>
      </c>
      <c r="D85" s="63" t="s">
        <v>1593</v>
      </c>
      <c r="E85" s="66" t="s">
        <v>1404</v>
      </c>
      <c r="F85" s="58">
        <v>1</v>
      </c>
      <c r="G85" s="65">
        <v>0</v>
      </c>
      <c r="H85" s="58">
        <f>+IF(VLOOKUP(C85,Preguntas!$B$22:$D$262,3,0)="SI",1,0)</f>
        <v>0</v>
      </c>
      <c r="I85" s="58">
        <v>0.28000000000000003</v>
      </c>
      <c r="J85" s="59">
        <f t="shared" si="10"/>
        <v>0</v>
      </c>
      <c r="L85" s="69"/>
      <c r="M85" s="70"/>
      <c r="O85" s="136">
        <f t="shared" si="11"/>
        <v>0</v>
      </c>
      <c r="P85" s="135">
        <f t="shared" si="12"/>
        <v>0</v>
      </c>
      <c r="R85" s="59">
        <f>+Preguntas!$D$11</f>
        <v>0</v>
      </c>
      <c r="S85" s="59">
        <f>+Preguntas!$D$8</f>
        <v>0</v>
      </c>
      <c r="T85" s="59" t="s">
        <v>168</v>
      </c>
      <c r="U85" s="59" t="s">
        <v>169</v>
      </c>
      <c r="V85" s="59">
        <f>+Preguntas!$D$10</f>
        <v>0</v>
      </c>
      <c r="W85" s="59" t="s">
        <v>1594</v>
      </c>
      <c r="X85" s="59" t="s">
        <v>1595</v>
      </c>
      <c r="Y85" s="59" t="str">
        <f>+IF(AND(O85&lt;=0,O85&lt;=0.2),"Nivel bajo",IF(AND(O85&lt;0.2,O85&lt;=0.4),"Nivel medio bajo",IF(AND(O85&lt;0.4,O85&lt;=0.6),"Nivel medio",IF(AND(O85&lt;0.6000000001,O85&lt;=0.8),"Nivel medio alto","Nivel alto"))))</f>
        <v>Nivel bajo</v>
      </c>
      <c r="Z85" s="59" t="str">
        <f t="shared" si="14"/>
        <v>Nivel bajo</v>
      </c>
    </row>
    <row r="86" spans="1:26" ht="15.65" customHeight="1" x14ac:dyDescent="0.35">
      <c r="A86" s="59" t="s">
        <v>179</v>
      </c>
      <c r="B86" s="59" t="str">
        <f t="shared" si="15"/>
        <v>Gestión Ambiental</v>
      </c>
      <c r="C86" s="68" t="s">
        <v>181</v>
      </c>
      <c r="D86" s="63" t="s">
        <v>182</v>
      </c>
      <c r="E86" s="66" t="s">
        <v>1404</v>
      </c>
      <c r="F86" s="58">
        <v>1</v>
      </c>
      <c r="G86" s="65">
        <v>0</v>
      </c>
      <c r="H86" s="58">
        <f>+IF(VLOOKUP(C86,Preguntas!$B$22:$D$262,3,0)="SI",1,0)</f>
        <v>0</v>
      </c>
      <c r="I86" s="58">
        <v>0.2</v>
      </c>
      <c r="J86" s="59">
        <f t="shared" si="10"/>
        <v>0</v>
      </c>
      <c r="L86" s="69"/>
      <c r="M86" s="70"/>
      <c r="O86" s="59">
        <f t="shared" si="11"/>
        <v>0</v>
      </c>
      <c r="P86" s="69">
        <f t="shared" si="12"/>
        <v>0</v>
      </c>
      <c r="R86" s="59">
        <f>+Preguntas!$D$11</f>
        <v>0</v>
      </c>
      <c r="S86" s="59">
        <f>+Preguntas!$D$8</f>
        <v>0</v>
      </c>
      <c r="T86" s="59" t="s">
        <v>179</v>
      </c>
      <c r="U86" s="59" t="s">
        <v>180</v>
      </c>
      <c r="V86" s="59">
        <f>+Preguntas!$D$10</f>
        <v>0</v>
      </c>
      <c r="W86" s="59" t="s">
        <v>1596</v>
      </c>
      <c r="X86" s="59" t="s">
        <v>1597</v>
      </c>
      <c r="Y86" s="59" t="str">
        <f t="shared" ref="Y86:Y102" si="16">+IF(AND(O86&lt;=0,O86&lt;=0.2),"Nivel bajo",IF(AND(O86&lt;0.2,O86&lt;=0.4),"Nivel medio bajo",IF(AND(O86&lt;0.4,O86&lt;=0.6),"Nivel medio",IF(AND(O86&lt;0.6000000001,O86&lt;=0.8),"Nivel medio alto","Nivel alto"))))</f>
        <v>Nivel bajo</v>
      </c>
      <c r="Z86" s="59" t="str">
        <f t="shared" si="14"/>
        <v>Nivel bajo</v>
      </c>
    </row>
    <row r="87" spans="1:26" ht="15.65" customHeight="1" x14ac:dyDescent="0.35">
      <c r="A87" s="59" t="s">
        <v>179</v>
      </c>
      <c r="B87" s="59" t="str">
        <f t="shared" si="15"/>
        <v>Gestión Ambiental</v>
      </c>
      <c r="C87" s="68" t="s">
        <v>183</v>
      </c>
      <c r="D87" s="63" t="s">
        <v>184</v>
      </c>
      <c r="E87" s="66" t="s">
        <v>1404</v>
      </c>
      <c r="F87" s="58">
        <v>1</v>
      </c>
      <c r="G87" s="65">
        <v>0</v>
      </c>
      <c r="H87" s="58">
        <f>+IF(VLOOKUP(C87,Preguntas!$B$22:$D$262,3,0)="SI",1,0)</f>
        <v>0</v>
      </c>
      <c r="I87" s="58">
        <v>0.3</v>
      </c>
      <c r="J87" s="59">
        <f t="shared" si="10"/>
        <v>0</v>
      </c>
      <c r="L87" s="69"/>
      <c r="M87" s="70"/>
      <c r="O87" s="59">
        <f t="shared" si="11"/>
        <v>0</v>
      </c>
      <c r="P87" s="69">
        <f t="shared" si="12"/>
        <v>0</v>
      </c>
      <c r="R87" s="59">
        <f>+Preguntas!$D$11</f>
        <v>0</v>
      </c>
      <c r="S87" s="59">
        <f>+Preguntas!$D$8</f>
        <v>0</v>
      </c>
      <c r="T87" s="59" t="s">
        <v>179</v>
      </c>
      <c r="U87" s="59" t="s">
        <v>180</v>
      </c>
      <c r="V87" s="59">
        <f>+Preguntas!$D$10</f>
        <v>0</v>
      </c>
      <c r="W87" s="59" t="s">
        <v>1598</v>
      </c>
      <c r="X87" s="59" t="s">
        <v>1599</v>
      </c>
      <c r="Y87" s="59" t="str">
        <f t="shared" si="16"/>
        <v>Nivel bajo</v>
      </c>
      <c r="Z87" s="59" t="str">
        <f t="shared" si="14"/>
        <v>Nivel bajo</v>
      </c>
    </row>
    <row r="88" spans="1:26" ht="15.65" customHeight="1" x14ac:dyDescent="0.35">
      <c r="A88" s="59" t="s">
        <v>179</v>
      </c>
      <c r="B88" s="59" t="str">
        <f t="shared" si="15"/>
        <v>Gestión Ambiental</v>
      </c>
      <c r="C88" s="68" t="s">
        <v>185</v>
      </c>
      <c r="D88" s="68" t="s">
        <v>1600</v>
      </c>
      <c r="E88" s="66" t="s">
        <v>1404</v>
      </c>
      <c r="F88" s="58">
        <v>1</v>
      </c>
      <c r="G88" s="65">
        <v>0</v>
      </c>
      <c r="H88" s="58">
        <f>+IF(VLOOKUP(C88,Preguntas!$B$22:$D$262,3,0)="SI",1,0)</f>
        <v>0</v>
      </c>
      <c r="I88" s="58">
        <v>0.25</v>
      </c>
      <c r="J88" s="59">
        <f t="shared" si="10"/>
        <v>0</v>
      </c>
      <c r="L88" s="69"/>
      <c r="M88" s="70"/>
      <c r="O88" s="59">
        <f t="shared" si="11"/>
        <v>0</v>
      </c>
      <c r="P88" s="69">
        <f t="shared" si="12"/>
        <v>0</v>
      </c>
      <c r="R88" s="59">
        <f>+Preguntas!$D$11</f>
        <v>0</v>
      </c>
      <c r="S88" s="59">
        <f>+Preguntas!$D$8</f>
        <v>0</v>
      </c>
      <c r="T88" s="59" t="s">
        <v>179</v>
      </c>
      <c r="U88" s="59" t="s">
        <v>180</v>
      </c>
      <c r="V88" s="59">
        <f>+Preguntas!$D$10</f>
        <v>0</v>
      </c>
      <c r="W88" s="97" t="s">
        <v>1601</v>
      </c>
      <c r="X88" s="97" t="s">
        <v>1602</v>
      </c>
      <c r="Y88" s="59" t="str">
        <f t="shared" si="16"/>
        <v>Nivel bajo</v>
      </c>
      <c r="Z88" s="59" t="str">
        <f t="shared" si="14"/>
        <v>Nivel bajo</v>
      </c>
    </row>
    <row r="89" spans="1:26" ht="15.65" customHeight="1" x14ac:dyDescent="0.35">
      <c r="A89" s="59" t="s">
        <v>179</v>
      </c>
      <c r="B89" s="59" t="str">
        <f t="shared" si="15"/>
        <v>Gestión Ambiental</v>
      </c>
      <c r="C89" s="68" t="s">
        <v>187</v>
      </c>
      <c r="D89" s="63" t="s">
        <v>1603</v>
      </c>
      <c r="E89" s="66" t="s">
        <v>1404</v>
      </c>
      <c r="F89" s="58">
        <v>1</v>
      </c>
      <c r="G89" s="65">
        <v>0</v>
      </c>
      <c r="H89" s="58">
        <f>+IF(VLOOKUP(C89,Preguntas!$B$22:$D$262,3,0)="SI",1,0)</f>
        <v>0</v>
      </c>
      <c r="I89" s="58">
        <v>0.25</v>
      </c>
      <c r="J89" s="59">
        <f t="shared" si="10"/>
        <v>0</v>
      </c>
      <c r="L89" s="69"/>
      <c r="M89" s="70"/>
      <c r="O89" s="59">
        <f t="shared" si="11"/>
        <v>0</v>
      </c>
      <c r="P89" s="69">
        <f t="shared" si="12"/>
        <v>0</v>
      </c>
      <c r="R89" s="59">
        <f>+Preguntas!$D$11</f>
        <v>0</v>
      </c>
      <c r="S89" s="59">
        <f>+Preguntas!$D$8</f>
        <v>0</v>
      </c>
      <c r="T89" s="59" t="s">
        <v>179</v>
      </c>
      <c r="U89" s="59" t="s">
        <v>180</v>
      </c>
      <c r="V89" s="59">
        <f>+Preguntas!$D$10</f>
        <v>0</v>
      </c>
      <c r="W89" s="59" t="s">
        <v>1604</v>
      </c>
      <c r="X89" s="59" t="s">
        <v>1605</v>
      </c>
      <c r="Y89" s="59" t="str">
        <f t="shared" si="16"/>
        <v>Nivel bajo</v>
      </c>
      <c r="Z89" s="59" t="str">
        <f t="shared" si="14"/>
        <v>Nivel bajo</v>
      </c>
    </row>
    <row r="90" spans="1:26" ht="15.65" customHeight="1" x14ac:dyDescent="0.35">
      <c r="A90" s="59" t="s">
        <v>190</v>
      </c>
      <c r="B90" s="59" t="str">
        <f t="shared" si="15"/>
        <v>Gestión Ambiental</v>
      </c>
      <c r="C90" s="68" t="s">
        <v>192</v>
      </c>
      <c r="D90" s="63" t="s">
        <v>193</v>
      </c>
      <c r="E90" s="66" t="s">
        <v>1404</v>
      </c>
      <c r="F90" s="58">
        <v>1</v>
      </c>
      <c r="G90" s="65">
        <v>0</v>
      </c>
      <c r="H90" s="58">
        <f>+IF(VLOOKUP(C90,Preguntas!$B$22:$D$262,3,0)="SI",1,0)</f>
        <v>0</v>
      </c>
      <c r="I90" s="58">
        <v>7.0000000000000007E-2</v>
      </c>
      <c r="J90" s="59">
        <f t="shared" si="10"/>
        <v>0</v>
      </c>
      <c r="L90" s="69"/>
      <c r="M90" s="70"/>
      <c r="O90" s="59">
        <f t="shared" si="11"/>
        <v>0</v>
      </c>
      <c r="P90" s="69">
        <f t="shared" si="12"/>
        <v>0</v>
      </c>
      <c r="R90" s="59">
        <f>+Preguntas!$D$11</f>
        <v>0</v>
      </c>
      <c r="S90" s="59">
        <f>+Preguntas!$D$8</f>
        <v>0</v>
      </c>
      <c r="T90" s="59" t="s">
        <v>190</v>
      </c>
      <c r="U90" s="59" t="s">
        <v>191</v>
      </c>
      <c r="V90" s="59">
        <f>+Preguntas!$D$10</f>
        <v>0</v>
      </c>
      <c r="W90" s="59" t="s">
        <v>1606</v>
      </c>
      <c r="X90" s="59" t="s">
        <v>1607</v>
      </c>
      <c r="Y90" s="59" t="str">
        <f t="shared" si="16"/>
        <v>Nivel bajo</v>
      </c>
      <c r="Z90" s="59" t="str">
        <f t="shared" si="14"/>
        <v>Nivel bajo</v>
      </c>
    </row>
    <row r="91" spans="1:26" ht="15.65" customHeight="1" x14ac:dyDescent="0.35">
      <c r="A91" s="59" t="s">
        <v>190</v>
      </c>
      <c r="B91" s="59" t="str">
        <f t="shared" si="15"/>
        <v>Gestión Ambiental</v>
      </c>
      <c r="C91" s="68" t="s">
        <v>194</v>
      </c>
      <c r="D91" s="63" t="s">
        <v>195</v>
      </c>
      <c r="E91" s="66" t="s">
        <v>1404</v>
      </c>
      <c r="F91" s="58">
        <v>1</v>
      </c>
      <c r="G91" s="65">
        <v>0</v>
      </c>
      <c r="H91" s="58">
        <f>+IF(VLOOKUP(C91,Preguntas!$B$22:$D$262,3,0)="SI",1,0)</f>
        <v>0</v>
      </c>
      <c r="I91" s="58">
        <v>7.0000000000000007E-2</v>
      </c>
      <c r="J91" s="59">
        <f t="shared" si="10"/>
        <v>0</v>
      </c>
      <c r="L91" s="69"/>
      <c r="M91" s="70"/>
      <c r="O91" s="59">
        <f t="shared" si="11"/>
        <v>0</v>
      </c>
      <c r="P91" s="69">
        <f t="shared" si="12"/>
        <v>0</v>
      </c>
      <c r="R91" s="59">
        <f>+Preguntas!$D$11</f>
        <v>0</v>
      </c>
      <c r="S91" s="59">
        <f>+Preguntas!$D$8</f>
        <v>0</v>
      </c>
      <c r="T91" s="59" t="s">
        <v>190</v>
      </c>
      <c r="U91" s="59" t="s">
        <v>191</v>
      </c>
      <c r="V91" s="59">
        <f>+Preguntas!$D$10</f>
        <v>0</v>
      </c>
      <c r="W91" s="59" t="s">
        <v>1608</v>
      </c>
      <c r="X91" s="59" t="s">
        <v>1609</v>
      </c>
      <c r="Y91" s="59" t="str">
        <f t="shared" si="16"/>
        <v>Nivel bajo</v>
      </c>
      <c r="Z91" s="59" t="str">
        <f t="shared" si="14"/>
        <v>Nivel bajo</v>
      </c>
    </row>
    <row r="92" spans="1:26" ht="15.65" customHeight="1" x14ac:dyDescent="0.35">
      <c r="A92" s="59" t="s">
        <v>190</v>
      </c>
      <c r="B92" s="59" t="str">
        <f t="shared" si="15"/>
        <v>Gestión Ambiental</v>
      </c>
      <c r="C92" s="68" t="s">
        <v>196</v>
      </c>
      <c r="D92" s="63" t="s">
        <v>197</v>
      </c>
      <c r="E92" s="66" t="s">
        <v>1404</v>
      </c>
      <c r="F92" s="58">
        <v>1</v>
      </c>
      <c r="G92" s="65">
        <v>0</v>
      </c>
      <c r="H92" s="58">
        <f>+IF(VLOOKUP(C92,Preguntas!$B$22:$D$262,3,0)="SI",1,0)</f>
        <v>0</v>
      </c>
      <c r="I92" s="58">
        <v>0.21</v>
      </c>
      <c r="J92" s="59">
        <f t="shared" si="10"/>
        <v>0</v>
      </c>
      <c r="L92" s="69"/>
      <c r="M92" s="70"/>
      <c r="O92" s="59">
        <f t="shared" si="11"/>
        <v>0</v>
      </c>
      <c r="P92" s="69">
        <f t="shared" si="12"/>
        <v>0</v>
      </c>
      <c r="R92" s="59">
        <f>+Preguntas!$D$11</f>
        <v>0</v>
      </c>
      <c r="S92" s="59">
        <f>+Preguntas!$D$8</f>
        <v>0</v>
      </c>
      <c r="T92" s="59" t="s">
        <v>190</v>
      </c>
      <c r="U92" s="59" t="s">
        <v>191</v>
      </c>
      <c r="V92" s="59">
        <f>+Preguntas!$D$10</f>
        <v>0</v>
      </c>
      <c r="W92" s="59" t="s">
        <v>1610</v>
      </c>
      <c r="X92" s="59" t="s">
        <v>1611</v>
      </c>
      <c r="Y92" s="59" t="str">
        <f t="shared" si="16"/>
        <v>Nivel bajo</v>
      </c>
      <c r="Z92" s="59" t="str">
        <f t="shared" si="14"/>
        <v>Nivel bajo</v>
      </c>
    </row>
    <row r="93" spans="1:26" ht="15.65" customHeight="1" x14ac:dyDescent="0.35">
      <c r="A93" s="59" t="s">
        <v>190</v>
      </c>
      <c r="B93" s="59" t="str">
        <f t="shared" si="15"/>
        <v>Gestión Ambiental</v>
      </c>
      <c r="C93" s="68" t="s">
        <v>198</v>
      </c>
      <c r="D93" s="63" t="s">
        <v>1612</v>
      </c>
      <c r="E93" s="58" t="s">
        <v>1404</v>
      </c>
      <c r="F93" s="58">
        <v>1</v>
      </c>
      <c r="G93" s="65">
        <v>0</v>
      </c>
      <c r="H93" s="58">
        <f>+IF(VLOOKUP(C93,Preguntas!$B$22:$D$262,3,0)="SI",1,0)</f>
        <v>0</v>
      </c>
      <c r="I93" s="58">
        <v>7.0000000000000007E-2</v>
      </c>
      <c r="J93" s="59">
        <f t="shared" si="10"/>
        <v>0</v>
      </c>
      <c r="L93" s="69"/>
      <c r="M93" s="70"/>
      <c r="O93" s="59">
        <f t="shared" si="11"/>
        <v>0</v>
      </c>
      <c r="P93" s="69">
        <f t="shared" si="12"/>
        <v>0</v>
      </c>
      <c r="R93" s="59">
        <f>+Preguntas!$D$11</f>
        <v>0</v>
      </c>
      <c r="S93" s="59">
        <f>+Preguntas!$D$8</f>
        <v>0</v>
      </c>
      <c r="T93" s="59" t="s">
        <v>190</v>
      </c>
      <c r="U93" s="59" t="s">
        <v>191</v>
      </c>
      <c r="V93" s="59">
        <f>+Preguntas!$D$10</f>
        <v>0</v>
      </c>
      <c r="W93" s="59" t="s">
        <v>1613</v>
      </c>
      <c r="X93" s="59" t="s">
        <v>1614</v>
      </c>
      <c r="Y93" s="59" t="str">
        <f t="shared" si="16"/>
        <v>Nivel bajo</v>
      </c>
      <c r="Z93" s="59" t="str">
        <f t="shared" si="14"/>
        <v>Nivel bajo</v>
      </c>
    </row>
    <row r="94" spans="1:26" ht="15.65" customHeight="1" x14ac:dyDescent="0.35">
      <c r="A94" s="59" t="s">
        <v>190</v>
      </c>
      <c r="B94" s="59" t="str">
        <f t="shared" si="15"/>
        <v>Gestión Ambiental</v>
      </c>
      <c r="C94" s="60" t="s">
        <v>200</v>
      </c>
      <c r="D94" s="60" t="s">
        <v>1615</v>
      </c>
      <c r="E94" s="58" t="s">
        <v>1404</v>
      </c>
      <c r="F94" s="58">
        <v>1</v>
      </c>
      <c r="G94" s="59">
        <v>0</v>
      </c>
      <c r="H94" s="58">
        <f>+IF(VLOOKUP(C94,Preguntas!$B$22:$D$262,3,0)="SI",1,0)</f>
        <v>0</v>
      </c>
      <c r="I94" s="58">
        <v>0.2</v>
      </c>
      <c r="J94" s="59">
        <f t="shared" si="10"/>
        <v>0</v>
      </c>
      <c r="L94" s="69"/>
      <c r="M94" s="70"/>
      <c r="O94" s="59">
        <f t="shared" si="11"/>
        <v>0</v>
      </c>
      <c r="P94" s="69">
        <f t="shared" si="12"/>
        <v>0</v>
      </c>
      <c r="R94" s="59">
        <f>+Preguntas!$D$11</f>
        <v>0</v>
      </c>
      <c r="S94" s="59">
        <f>+Preguntas!$D$8</f>
        <v>0</v>
      </c>
      <c r="T94" s="59" t="s">
        <v>190</v>
      </c>
      <c r="U94" s="59" t="s">
        <v>191</v>
      </c>
      <c r="V94" s="59">
        <f>+Preguntas!$D$10</f>
        <v>0</v>
      </c>
      <c r="W94" s="59" t="s">
        <v>1616</v>
      </c>
      <c r="X94" s="59" t="s">
        <v>1617</v>
      </c>
      <c r="Y94" s="59" t="str">
        <f t="shared" si="16"/>
        <v>Nivel bajo</v>
      </c>
      <c r="Z94" s="59" t="str">
        <f t="shared" si="14"/>
        <v>Nivel bajo</v>
      </c>
    </row>
    <row r="95" spans="1:26" ht="15.65" customHeight="1" x14ac:dyDescent="0.35">
      <c r="A95" s="59" t="s">
        <v>190</v>
      </c>
      <c r="B95" s="59" t="str">
        <f t="shared" si="15"/>
        <v>Gestión Ambiental</v>
      </c>
      <c r="C95" s="60" t="s">
        <v>202</v>
      </c>
      <c r="D95" s="60" t="s">
        <v>203</v>
      </c>
      <c r="E95" s="58" t="s">
        <v>1404</v>
      </c>
      <c r="F95" s="58">
        <v>1</v>
      </c>
      <c r="G95" s="59">
        <v>0</v>
      </c>
      <c r="H95" s="58">
        <f>+IF(VLOOKUP(C95,Preguntas!$B$22:$D$262,3,0)="SI",1,0)</f>
        <v>0</v>
      </c>
      <c r="I95" s="58">
        <v>7.0000000000000007E-2</v>
      </c>
      <c r="J95" s="59">
        <f t="shared" si="10"/>
        <v>0</v>
      </c>
      <c r="L95" s="69"/>
      <c r="M95" s="70"/>
      <c r="O95" s="59">
        <f t="shared" si="11"/>
        <v>0</v>
      </c>
      <c r="P95" s="69">
        <f t="shared" si="12"/>
        <v>0</v>
      </c>
      <c r="R95" s="59">
        <f>+Preguntas!$D$11</f>
        <v>0</v>
      </c>
      <c r="S95" s="59">
        <f>+Preguntas!$D$8</f>
        <v>0</v>
      </c>
      <c r="T95" s="59" t="s">
        <v>190</v>
      </c>
      <c r="U95" s="59" t="s">
        <v>191</v>
      </c>
      <c r="V95" s="59">
        <f>+Preguntas!$D$10</f>
        <v>0</v>
      </c>
      <c r="W95" s="59" t="s">
        <v>1618</v>
      </c>
      <c r="X95" s="59" t="s">
        <v>1619</v>
      </c>
      <c r="Y95" s="59" t="str">
        <f t="shared" si="16"/>
        <v>Nivel bajo</v>
      </c>
      <c r="Z95" s="59" t="str">
        <f t="shared" si="14"/>
        <v>Nivel bajo</v>
      </c>
    </row>
    <row r="96" spans="1:26" ht="15.65" customHeight="1" x14ac:dyDescent="0.35">
      <c r="A96" s="59" t="s">
        <v>190</v>
      </c>
      <c r="B96" s="59" t="str">
        <f t="shared" si="15"/>
        <v>Gestión Ambiental</v>
      </c>
      <c r="C96" s="60" t="s">
        <v>204</v>
      </c>
      <c r="D96" s="60" t="s">
        <v>1620</v>
      </c>
      <c r="E96" s="58" t="s">
        <v>1404</v>
      </c>
      <c r="F96" s="58">
        <v>1</v>
      </c>
      <c r="G96" s="59">
        <v>0</v>
      </c>
      <c r="H96" s="58">
        <f>+IF(VLOOKUP(C96,Preguntas!$B$22:$D$262,3,0)="SI",1,0)</f>
        <v>0</v>
      </c>
      <c r="I96" s="58">
        <v>7.0000000000000007E-2</v>
      </c>
      <c r="J96" s="59">
        <f t="shared" si="10"/>
        <v>0</v>
      </c>
      <c r="L96" s="69"/>
      <c r="M96" s="70"/>
      <c r="O96" s="59">
        <f t="shared" si="11"/>
        <v>0</v>
      </c>
      <c r="P96" s="69">
        <f t="shared" si="12"/>
        <v>0</v>
      </c>
      <c r="R96" s="59">
        <f>+Preguntas!$D$11</f>
        <v>0</v>
      </c>
      <c r="S96" s="59">
        <f>+Preguntas!$D$8</f>
        <v>0</v>
      </c>
      <c r="T96" s="59" t="s">
        <v>190</v>
      </c>
      <c r="U96" s="59" t="s">
        <v>191</v>
      </c>
      <c r="V96" s="59">
        <f>+Preguntas!$D$10</f>
        <v>0</v>
      </c>
      <c r="W96" s="59" t="s">
        <v>1621</v>
      </c>
      <c r="X96" s="59" t="s">
        <v>1622</v>
      </c>
      <c r="Y96" s="59" t="str">
        <f t="shared" si="16"/>
        <v>Nivel bajo</v>
      </c>
      <c r="Z96" s="59" t="str">
        <f t="shared" si="14"/>
        <v>Nivel bajo</v>
      </c>
    </row>
    <row r="97" spans="1:26" ht="15.65" customHeight="1" x14ac:dyDescent="0.35">
      <c r="A97" s="59" t="s">
        <v>190</v>
      </c>
      <c r="B97" s="59" t="str">
        <f t="shared" si="15"/>
        <v>Gestión Ambiental</v>
      </c>
      <c r="C97" s="60" t="s">
        <v>206</v>
      </c>
      <c r="D97" s="60" t="s">
        <v>207</v>
      </c>
      <c r="E97" s="58" t="s">
        <v>1404</v>
      </c>
      <c r="F97" s="58">
        <v>1</v>
      </c>
      <c r="G97" s="59">
        <v>0</v>
      </c>
      <c r="H97" s="58">
        <f>+IF(VLOOKUP(C97,Preguntas!$B$22:$D$262,3,0)="SI",1,0)</f>
        <v>0</v>
      </c>
      <c r="I97" s="58">
        <v>7.0000000000000007E-2</v>
      </c>
      <c r="J97" s="59">
        <f t="shared" si="10"/>
        <v>0</v>
      </c>
      <c r="L97" s="69"/>
      <c r="M97" s="70"/>
      <c r="O97" s="59">
        <f t="shared" si="11"/>
        <v>0</v>
      </c>
      <c r="P97" s="69">
        <f t="shared" si="12"/>
        <v>0</v>
      </c>
      <c r="R97" s="59">
        <f>+Preguntas!$D$11</f>
        <v>0</v>
      </c>
      <c r="S97" s="59">
        <f>+Preguntas!$D$8</f>
        <v>0</v>
      </c>
      <c r="T97" s="59" t="s">
        <v>190</v>
      </c>
      <c r="U97" s="59" t="s">
        <v>191</v>
      </c>
      <c r="V97" s="59">
        <f>+Preguntas!$D$10</f>
        <v>0</v>
      </c>
      <c r="W97" s="59" t="s">
        <v>1623</v>
      </c>
      <c r="X97" s="59" t="s">
        <v>1623</v>
      </c>
      <c r="Y97" s="59" t="str">
        <f t="shared" si="16"/>
        <v>Nivel bajo</v>
      </c>
      <c r="Z97" s="59" t="str">
        <f t="shared" si="14"/>
        <v>Nivel bajo</v>
      </c>
    </row>
    <row r="98" spans="1:26" ht="15.65" customHeight="1" x14ac:dyDescent="0.35">
      <c r="A98" s="59" t="s">
        <v>190</v>
      </c>
      <c r="B98" s="59" t="str">
        <f t="shared" si="15"/>
        <v>Gestión Ambiental</v>
      </c>
      <c r="C98" s="60" t="s">
        <v>208</v>
      </c>
      <c r="D98" s="60" t="s">
        <v>209</v>
      </c>
      <c r="E98" s="58" t="s">
        <v>1404</v>
      </c>
      <c r="F98" s="58">
        <v>1</v>
      </c>
      <c r="G98" s="59">
        <v>0</v>
      </c>
      <c r="H98" s="58">
        <f>+IF(VLOOKUP(C98,Preguntas!$B$22:$D$262,3,0)="SI",1,0)</f>
        <v>0</v>
      </c>
      <c r="I98" s="58">
        <v>0.17</v>
      </c>
      <c r="J98" s="59">
        <f t="shared" si="10"/>
        <v>0</v>
      </c>
      <c r="L98" s="69"/>
      <c r="M98" s="70"/>
      <c r="O98" s="59">
        <f t="shared" si="11"/>
        <v>0</v>
      </c>
      <c r="P98" s="69">
        <f t="shared" si="12"/>
        <v>0</v>
      </c>
      <c r="R98" s="59">
        <f>+Preguntas!$D$11</f>
        <v>0</v>
      </c>
      <c r="S98" s="59">
        <f>+Preguntas!$D$8</f>
        <v>0</v>
      </c>
      <c r="T98" s="59" t="s">
        <v>190</v>
      </c>
      <c r="U98" s="59" t="s">
        <v>191</v>
      </c>
      <c r="V98" s="59">
        <f>+Preguntas!$D$10</f>
        <v>0</v>
      </c>
      <c r="W98" s="59" t="s">
        <v>1624</v>
      </c>
      <c r="X98" s="59" t="s">
        <v>1625</v>
      </c>
      <c r="Y98" s="59" t="str">
        <f t="shared" si="16"/>
        <v>Nivel bajo</v>
      </c>
      <c r="Z98" s="59" t="str">
        <f t="shared" si="14"/>
        <v>Nivel bajo</v>
      </c>
    </row>
    <row r="99" spans="1:26" ht="15.65" customHeight="1" x14ac:dyDescent="0.35">
      <c r="A99" s="59" t="s">
        <v>296</v>
      </c>
      <c r="B99" s="59" t="s">
        <v>1379</v>
      </c>
      <c r="C99" s="60" t="s">
        <v>298</v>
      </c>
      <c r="D99" s="60" t="s">
        <v>1626</v>
      </c>
      <c r="E99" s="58" t="s">
        <v>1404</v>
      </c>
      <c r="F99" s="58">
        <v>1</v>
      </c>
      <c r="G99" s="59">
        <v>0</v>
      </c>
      <c r="H99" s="58">
        <f>+IF(VLOOKUP(C99,Preguntas!$B$22:$D$262,3,0)="SI",1,0)</f>
        <v>0</v>
      </c>
      <c r="I99" s="58">
        <v>0.24</v>
      </c>
      <c r="J99" s="59">
        <f t="shared" si="10"/>
        <v>0</v>
      </c>
      <c r="L99" s="69"/>
      <c r="M99" s="70"/>
      <c r="O99" s="59">
        <f t="shared" si="11"/>
        <v>0</v>
      </c>
      <c r="P99" s="69">
        <f t="shared" si="12"/>
        <v>0</v>
      </c>
      <c r="R99" s="59">
        <f>+Preguntas!$D$11</f>
        <v>0</v>
      </c>
      <c r="S99" s="59">
        <f>+Preguntas!$D$8</f>
        <v>0</v>
      </c>
      <c r="T99" s="59" t="s">
        <v>296</v>
      </c>
      <c r="U99" s="59" t="s">
        <v>297</v>
      </c>
      <c r="V99" s="59">
        <f>+Preguntas!$D$10</f>
        <v>0</v>
      </c>
      <c r="W99" s="59" t="s">
        <v>1627</v>
      </c>
      <c r="X99" s="59" t="s">
        <v>1628</v>
      </c>
      <c r="Y99" s="59" t="str">
        <f t="shared" si="16"/>
        <v>Nivel bajo</v>
      </c>
      <c r="Z99" s="59" t="str">
        <f t="shared" si="14"/>
        <v>Nivel bajo</v>
      </c>
    </row>
    <row r="100" spans="1:26" ht="15.65" customHeight="1" x14ac:dyDescent="0.35">
      <c r="A100" s="59" t="s">
        <v>296</v>
      </c>
      <c r="B100" s="59" t="str">
        <f t="shared" ref="B100:B102" si="17">+B99</f>
        <v>Institucional</v>
      </c>
      <c r="C100" s="60" t="s">
        <v>300</v>
      </c>
      <c r="D100" s="60" t="s">
        <v>301</v>
      </c>
      <c r="E100" s="58" t="s">
        <v>1404</v>
      </c>
      <c r="F100" s="58">
        <v>1</v>
      </c>
      <c r="G100" s="59">
        <v>0</v>
      </c>
      <c r="H100" s="58">
        <f>+IF(VLOOKUP(C100,Preguntas!$B$22:$D$262,3,0)="SI",1,0)</f>
        <v>0</v>
      </c>
      <c r="I100" s="58">
        <v>0.2</v>
      </c>
      <c r="J100" s="59">
        <f t="shared" si="10"/>
        <v>0</v>
      </c>
      <c r="L100" s="69"/>
      <c r="M100" s="70"/>
      <c r="O100" s="59">
        <f t="shared" si="11"/>
        <v>0</v>
      </c>
      <c r="P100" s="69">
        <f t="shared" si="12"/>
        <v>0</v>
      </c>
      <c r="R100" s="59">
        <f>+Preguntas!$D$11</f>
        <v>0</v>
      </c>
      <c r="S100" s="59">
        <f>+Preguntas!$D$8</f>
        <v>0</v>
      </c>
      <c r="T100" s="59" t="s">
        <v>296</v>
      </c>
      <c r="U100" s="59" t="s">
        <v>297</v>
      </c>
      <c r="V100" s="59">
        <f>+Preguntas!$D$10</f>
        <v>0</v>
      </c>
      <c r="W100" s="59" t="s">
        <v>1629</v>
      </c>
      <c r="X100" s="59" t="s">
        <v>1630</v>
      </c>
      <c r="Y100" s="59" t="str">
        <f t="shared" si="16"/>
        <v>Nivel bajo</v>
      </c>
      <c r="Z100" s="59" t="str">
        <f t="shared" si="14"/>
        <v>Nivel bajo</v>
      </c>
    </row>
    <row r="101" spans="1:26" ht="15.65" customHeight="1" x14ac:dyDescent="0.35">
      <c r="A101" s="59" t="s">
        <v>296</v>
      </c>
      <c r="B101" s="59" t="str">
        <f t="shared" si="17"/>
        <v>Institucional</v>
      </c>
      <c r="C101" s="60" t="s">
        <v>302</v>
      </c>
      <c r="D101" s="60" t="s">
        <v>303</v>
      </c>
      <c r="E101" s="58" t="s">
        <v>1404</v>
      </c>
      <c r="F101" s="58">
        <v>1</v>
      </c>
      <c r="G101" s="59">
        <v>0</v>
      </c>
      <c r="H101" s="58">
        <f>+IF(VLOOKUP(C101,Preguntas!$B$22:$D$262,3,0)="SI",1,0)</f>
        <v>0</v>
      </c>
      <c r="I101" s="58">
        <v>0.16</v>
      </c>
      <c r="J101" s="59">
        <f t="shared" si="10"/>
        <v>0</v>
      </c>
      <c r="L101" s="69"/>
      <c r="M101" s="70"/>
      <c r="O101" s="59">
        <f t="shared" si="11"/>
        <v>0</v>
      </c>
      <c r="P101" s="69">
        <f t="shared" si="12"/>
        <v>0</v>
      </c>
      <c r="R101" s="59">
        <f>+Preguntas!$D$11</f>
        <v>0</v>
      </c>
      <c r="S101" s="59">
        <f>+Preguntas!$D$8</f>
        <v>0</v>
      </c>
      <c r="T101" s="59" t="s">
        <v>296</v>
      </c>
      <c r="U101" s="59" t="s">
        <v>297</v>
      </c>
      <c r="V101" s="59">
        <f>+Preguntas!$D$10</f>
        <v>0</v>
      </c>
      <c r="W101" s="59" t="s">
        <v>1631</v>
      </c>
      <c r="X101" s="59" t="s">
        <v>1632</v>
      </c>
      <c r="Y101" s="59" t="str">
        <f t="shared" si="16"/>
        <v>Nivel bajo</v>
      </c>
      <c r="Z101" s="59" t="str">
        <f t="shared" si="14"/>
        <v>Nivel bajo</v>
      </c>
    </row>
    <row r="102" spans="1:26" ht="15.65" customHeight="1" x14ac:dyDescent="0.35">
      <c r="A102" s="59" t="s">
        <v>296</v>
      </c>
      <c r="B102" s="59" t="str">
        <f t="shared" si="17"/>
        <v>Institucional</v>
      </c>
      <c r="C102" s="60" t="s">
        <v>304</v>
      </c>
      <c r="D102" s="60" t="s">
        <v>305</v>
      </c>
      <c r="E102" s="58" t="s">
        <v>1404</v>
      </c>
      <c r="F102" s="58">
        <v>1</v>
      </c>
      <c r="G102" s="59">
        <v>0</v>
      </c>
      <c r="H102" s="58">
        <f>+IF(VLOOKUP(C102,Preguntas!$B$22:$D$262,3,0)="SI",1,0)</f>
        <v>0</v>
      </c>
      <c r="I102" s="58">
        <v>0.4</v>
      </c>
      <c r="J102" s="59">
        <f t="shared" si="10"/>
        <v>0</v>
      </c>
      <c r="L102" s="69"/>
      <c r="M102" s="70"/>
      <c r="O102" s="59">
        <f t="shared" si="11"/>
        <v>0</v>
      </c>
      <c r="P102" s="69">
        <f t="shared" si="12"/>
        <v>0</v>
      </c>
      <c r="R102" s="59">
        <f>+Preguntas!$D$11</f>
        <v>0</v>
      </c>
      <c r="S102" s="59">
        <f>+Preguntas!$D$8</f>
        <v>0</v>
      </c>
      <c r="T102" s="59" t="s">
        <v>296</v>
      </c>
      <c r="U102" s="59" t="s">
        <v>297</v>
      </c>
      <c r="V102" s="59">
        <f>+Preguntas!$D$10</f>
        <v>0</v>
      </c>
      <c r="W102" s="59" t="s">
        <v>1633</v>
      </c>
      <c r="X102" s="59" t="s">
        <v>1634</v>
      </c>
      <c r="Y102" s="59" t="str">
        <f t="shared" si="16"/>
        <v>Nivel bajo</v>
      </c>
      <c r="Z102" s="59" t="str">
        <f t="shared" si="14"/>
        <v>Nivel bajo</v>
      </c>
    </row>
    <row r="103" spans="1:26" ht="15.65" customHeight="1" x14ac:dyDescent="0.35">
      <c r="L103" s="61"/>
    </row>
    <row r="104" spans="1:26" ht="15.65" customHeight="1" x14ac:dyDescent="0.35">
      <c r="L104" s="61"/>
    </row>
    <row r="105" spans="1:26" ht="15.65" customHeight="1" x14ac:dyDescent="0.35">
      <c r="L105" s="61"/>
    </row>
    <row r="106" spans="1:26" ht="15.65" customHeight="1" x14ac:dyDescent="0.35">
      <c r="L106" s="61"/>
    </row>
    <row r="107" spans="1:26" ht="15.65" customHeight="1" x14ac:dyDescent="0.35">
      <c r="L107" s="61"/>
    </row>
    <row r="108" spans="1:26" ht="15.65" customHeight="1" x14ac:dyDescent="0.35">
      <c r="L108" s="61"/>
    </row>
    <row r="109" spans="1:26" ht="15.65" customHeight="1" x14ac:dyDescent="0.35">
      <c r="L109" s="61"/>
    </row>
    <row r="110" spans="1:26" ht="15.65" customHeight="1" x14ac:dyDescent="0.35">
      <c r="L110" s="61"/>
    </row>
    <row r="111" spans="1:26" ht="15.65" customHeight="1" x14ac:dyDescent="0.35">
      <c r="L111" s="61"/>
    </row>
    <row r="112" spans="1:26" ht="15.65" customHeight="1" x14ac:dyDescent="0.35">
      <c r="L112" s="61"/>
    </row>
    <row r="113" spans="12:12" ht="15.65" customHeight="1" x14ac:dyDescent="0.35">
      <c r="L113" s="61"/>
    </row>
    <row r="114" spans="12:12" ht="15.65" customHeight="1" x14ac:dyDescent="0.35">
      <c r="L114" s="61"/>
    </row>
    <row r="115" spans="12:12" ht="15.65" customHeight="1" x14ac:dyDescent="0.35">
      <c r="L115" s="61"/>
    </row>
    <row r="116" spans="12:12" ht="15.65" customHeight="1" x14ac:dyDescent="0.35">
      <c r="L116" s="61"/>
    </row>
    <row r="117" spans="12:12" ht="15.65" customHeight="1" x14ac:dyDescent="0.35">
      <c r="L117" s="61"/>
    </row>
    <row r="118" spans="12:12" ht="15.65" customHeight="1" x14ac:dyDescent="0.35">
      <c r="L118" s="61"/>
    </row>
    <row r="119" spans="12:12" ht="15.65" customHeight="1" x14ac:dyDescent="0.35">
      <c r="L119" s="61"/>
    </row>
    <row r="120" spans="12:12" ht="15.65" customHeight="1" x14ac:dyDescent="0.35">
      <c r="L120" s="61"/>
    </row>
    <row r="121" spans="12:12" ht="15.65" customHeight="1" x14ac:dyDescent="0.35">
      <c r="L121" s="61"/>
    </row>
    <row r="122" spans="12:12" ht="15.65" customHeight="1" x14ac:dyDescent="0.35">
      <c r="L122" s="61"/>
    </row>
  </sheetData>
  <autoFilter ref="B1:M102" xr:uid="{DD5D42C6-44AC-4625-8853-15DA6ACA067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5FD63-5996-43FE-8085-9E7D11FA3A7A}">
  <sheetPr codeName="Hoja5"/>
  <dimension ref="A1:J105"/>
  <sheetViews>
    <sheetView tabSelected="1" zoomScale="85" zoomScaleNormal="85" workbookViewId="0">
      <selection activeCell="E26" sqref="E26"/>
    </sheetView>
  </sheetViews>
  <sheetFormatPr baseColWidth="10" defaultColWidth="11.3984375" defaultRowHeight="13" x14ac:dyDescent="0.3"/>
  <cols>
    <col min="2" max="2" width="30.8984375" customWidth="1"/>
    <col min="3" max="3" width="18.296875" style="98" customWidth="1"/>
    <col min="5" max="5" width="54.69921875" style="95" customWidth="1"/>
    <col min="6" max="6" width="25.59765625" customWidth="1"/>
    <col min="7" max="7" width="11.8984375" style="98" customWidth="1"/>
    <col min="8" max="8" width="14" customWidth="1"/>
    <col min="9" max="9" width="107.3984375" style="103" customWidth="1"/>
    <col min="10" max="10" width="11.3984375" style="98" customWidth="1"/>
    <col min="12" max="12" width="51.59765625" bestFit="1" customWidth="1"/>
    <col min="13" max="13" width="23.69921875" bestFit="1" customWidth="1"/>
    <col min="15" max="15" width="86.8984375" bestFit="1" customWidth="1"/>
    <col min="16" max="16" width="23.69921875" bestFit="1" customWidth="1"/>
  </cols>
  <sheetData>
    <row r="1" spans="1:10" ht="21" x14ac:dyDescent="0.5">
      <c r="A1" s="74" t="s">
        <v>1635</v>
      </c>
      <c r="I1" s="104" t="s">
        <v>1370</v>
      </c>
      <c r="J1" s="103" t="s">
        <v>1636</v>
      </c>
    </row>
    <row r="2" spans="1:10" x14ac:dyDescent="0.3">
      <c r="I2" s="105" t="s">
        <v>1386</v>
      </c>
      <c r="J2" s="76">
        <v>0</v>
      </c>
    </row>
    <row r="3" spans="1:10" ht="26" x14ac:dyDescent="0.3">
      <c r="B3" s="75" t="s">
        <v>1637</v>
      </c>
      <c r="C3" s="148" t="s">
        <v>1638</v>
      </c>
      <c r="I3" s="76"/>
      <c r="J3"/>
    </row>
    <row r="4" spans="1:10" x14ac:dyDescent="0.3">
      <c r="B4" s="76" t="s">
        <v>1374</v>
      </c>
      <c r="C4" s="129">
        <v>0</v>
      </c>
      <c r="I4" s="105" t="s">
        <v>1399</v>
      </c>
      <c r="J4"/>
    </row>
    <row r="5" spans="1:10" ht="26" x14ac:dyDescent="0.3">
      <c r="B5" s="76" t="s">
        <v>1375</v>
      </c>
      <c r="C5" s="129">
        <v>0</v>
      </c>
      <c r="I5" s="102" t="s">
        <v>1472</v>
      </c>
      <c r="J5"/>
    </row>
    <row r="6" spans="1:10" ht="26" x14ac:dyDescent="0.3">
      <c r="B6" s="76" t="s">
        <v>1376</v>
      </c>
      <c r="C6" s="129">
        <v>0</v>
      </c>
      <c r="I6" s="102" t="s">
        <v>1486</v>
      </c>
      <c r="J6"/>
    </row>
    <row r="7" spans="1:10" x14ac:dyDescent="0.3">
      <c r="B7" s="76" t="s">
        <v>1377</v>
      </c>
      <c r="C7" s="129">
        <v>0</v>
      </c>
      <c r="I7" s="102" t="s">
        <v>1462</v>
      </c>
      <c r="J7"/>
    </row>
    <row r="8" spans="1:10" ht="26" x14ac:dyDescent="0.3">
      <c r="B8" s="76" t="s">
        <v>1378</v>
      </c>
      <c r="C8" s="129">
        <v>0</v>
      </c>
      <c r="I8" s="102" t="s">
        <v>1575</v>
      </c>
      <c r="J8"/>
    </row>
    <row r="9" spans="1:10" x14ac:dyDescent="0.3">
      <c r="B9" s="76" t="s">
        <v>1379</v>
      </c>
      <c r="C9" s="129">
        <v>0</v>
      </c>
      <c r="I9" s="102" t="s">
        <v>1494</v>
      </c>
      <c r="J9"/>
    </row>
    <row r="10" spans="1:10" ht="26" x14ac:dyDescent="0.3">
      <c r="B10" s="76" t="s">
        <v>1380</v>
      </c>
      <c r="C10" s="129">
        <v>0</v>
      </c>
      <c r="I10" s="102" t="s">
        <v>1624</v>
      </c>
      <c r="J10"/>
    </row>
    <row r="11" spans="1:10" ht="26" x14ac:dyDescent="0.35">
      <c r="B11" s="76" t="s">
        <v>1639</v>
      </c>
      <c r="C11" s="147">
        <v>0</v>
      </c>
      <c r="I11" s="102" t="s">
        <v>1604</v>
      </c>
      <c r="J11"/>
    </row>
    <row r="12" spans="1:10" x14ac:dyDescent="0.3">
      <c r="I12" s="102" t="s">
        <v>1437</v>
      </c>
      <c r="J12"/>
    </row>
    <row r="13" spans="1:10" x14ac:dyDescent="0.3">
      <c r="I13" s="102" t="s">
        <v>1552</v>
      </c>
      <c r="J13"/>
    </row>
    <row r="14" spans="1:10" ht="26" x14ac:dyDescent="0.3">
      <c r="I14" s="102" t="s">
        <v>1405</v>
      </c>
      <c r="J14"/>
    </row>
    <row r="15" spans="1:10" ht="26" x14ac:dyDescent="0.3">
      <c r="I15" s="102" t="s">
        <v>1555</v>
      </c>
      <c r="J15"/>
    </row>
    <row r="16" spans="1:10" ht="26" x14ac:dyDescent="0.3">
      <c r="I16" s="102" t="s">
        <v>1564</v>
      </c>
      <c r="J16"/>
    </row>
    <row r="17" spans="1:10" x14ac:dyDescent="0.3">
      <c r="I17" s="102" t="s">
        <v>1449</v>
      </c>
      <c r="J17"/>
    </row>
    <row r="18" spans="1:10" ht="26" x14ac:dyDescent="0.3">
      <c r="I18" s="102" t="s">
        <v>1519</v>
      </c>
      <c r="J18"/>
    </row>
    <row r="19" spans="1:10" x14ac:dyDescent="0.3">
      <c r="I19" s="102" t="s">
        <v>1443</v>
      </c>
      <c r="J19"/>
    </row>
    <row r="20" spans="1:10" ht="26" x14ac:dyDescent="0.5">
      <c r="A20" s="74" t="s">
        <v>1640</v>
      </c>
      <c r="I20" s="102" t="s">
        <v>1474</v>
      </c>
      <c r="J20"/>
    </row>
    <row r="21" spans="1:10" x14ac:dyDescent="0.3">
      <c r="B21" s="100" t="s">
        <v>1370</v>
      </c>
      <c r="C21" s="101" t="s">
        <v>1394</v>
      </c>
      <c r="D21" s="99" t="s">
        <v>1402</v>
      </c>
      <c r="E21" s="99" t="s">
        <v>1398</v>
      </c>
      <c r="F21" s="101" t="s">
        <v>1393</v>
      </c>
      <c r="I21" s="102" t="s">
        <v>1441</v>
      </c>
      <c r="J21"/>
    </row>
    <row r="22" spans="1:10" ht="26" x14ac:dyDescent="0.3">
      <c r="B22" s="159" t="s">
        <v>1374</v>
      </c>
      <c r="C22" s="161">
        <v>0</v>
      </c>
      <c r="D22" s="159" t="s">
        <v>1641</v>
      </c>
      <c r="E22" s="102" t="s">
        <v>19</v>
      </c>
      <c r="F22" s="102">
        <v>0</v>
      </c>
      <c r="I22" s="102" t="s">
        <v>1431</v>
      </c>
      <c r="J22"/>
    </row>
    <row r="23" spans="1:10" ht="26" x14ac:dyDescent="0.3">
      <c r="B23" s="160"/>
      <c r="C23" s="162"/>
      <c r="D23" s="164"/>
      <c r="E23" s="102" t="s">
        <v>31</v>
      </c>
      <c r="F23" s="102">
        <v>0</v>
      </c>
      <c r="I23" s="102" t="s">
        <v>1429</v>
      </c>
      <c r="J23"/>
    </row>
    <row r="24" spans="1:10" ht="26" x14ac:dyDescent="0.3">
      <c r="B24" s="160"/>
      <c r="C24" s="162"/>
      <c r="D24" s="164"/>
      <c r="E24" s="102" t="s">
        <v>40</v>
      </c>
      <c r="F24" s="102">
        <v>0</v>
      </c>
      <c r="I24" s="102" t="s">
        <v>1559</v>
      </c>
      <c r="J24"/>
    </row>
    <row r="25" spans="1:10" x14ac:dyDescent="0.3">
      <c r="B25" s="159" t="s">
        <v>1375</v>
      </c>
      <c r="C25" s="162">
        <v>0</v>
      </c>
      <c r="D25" s="164" t="s">
        <v>1641</v>
      </c>
      <c r="E25" s="102" t="s">
        <v>73</v>
      </c>
      <c r="F25" s="149">
        <v>0</v>
      </c>
      <c r="I25" s="102" t="s">
        <v>1451</v>
      </c>
      <c r="J25"/>
    </row>
    <row r="26" spans="1:10" ht="26" x14ac:dyDescent="0.3">
      <c r="B26" s="160"/>
      <c r="C26" s="162"/>
      <c r="D26" s="164"/>
      <c r="E26" s="102" t="s">
        <v>49</v>
      </c>
      <c r="F26" s="149">
        <v>0</v>
      </c>
      <c r="I26" s="102" t="s">
        <v>1467</v>
      </c>
      <c r="J26"/>
    </row>
    <row r="27" spans="1:10" ht="26" x14ac:dyDescent="0.3">
      <c r="B27" s="160"/>
      <c r="C27" s="162"/>
      <c r="D27" s="164"/>
      <c r="E27" s="102" t="s">
        <v>62</v>
      </c>
      <c r="F27" s="149">
        <v>0</v>
      </c>
      <c r="I27" s="102" t="s">
        <v>1453</v>
      </c>
      <c r="J27"/>
    </row>
    <row r="28" spans="1:10" x14ac:dyDescent="0.3">
      <c r="B28" s="160"/>
      <c r="C28" s="162"/>
      <c r="D28" s="164"/>
      <c r="E28" s="102" t="s">
        <v>82</v>
      </c>
      <c r="F28" s="149">
        <v>0</v>
      </c>
      <c r="I28" s="102" t="s">
        <v>1420</v>
      </c>
      <c r="J28"/>
    </row>
    <row r="29" spans="1:10" ht="26" x14ac:dyDescent="0.3">
      <c r="B29" s="159" t="s">
        <v>1376</v>
      </c>
      <c r="C29" s="163">
        <v>0</v>
      </c>
      <c r="D29" s="164" t="s">
        <v>1641</v>
      </c>
      <c r="E29" s="102" t="s">
        <v>169</v>
      </c>
      <c r="F29" s="149">
        <v>0</v>
      </c>
      <c r="I29" s="102" t="s">
        <v>1517</v>
      </c>
    </row>
    <row r="30" spans="1:10" ht="26" x14ac:dyDescent="0.3">
      <c r="B30" s="160"/>
      <c r="C30" s="164"/>
      <c r="D30" s="164"/>
      <c r="E30" s="102" t="s">
        <v>191</v>
      </c>
      <c r="F30" s="149">
        <v>0</v>
      </c>
      <c r="I30" s="102" t="s">
        <v>1512</v>
      </c>
    </row>
    <row r="31" spans="1:10" ht="26" x14ac:dyDescent="0.3">
      <c r="B31" s="160"/>
      <c r="C31" s="164"/>
      <c r="D31" s="164"/>
      <c r="E31" s="102" t="s">
        <v>180</v>
      </c>
      <c r="F31" s="149">
        <v>0</v>
      </c>
      <c r="I31" s="102" t="s">
        <v>1523</v>
      </c>
    </row>
    <row r="32" spans="1:10" ht="26" x14ac:dyDescent="0.3">
      <c r="B32" s="159" t="s">
        <v>1377</v>
      </c>
      <c r="C32" s="163">
        <v>0</v>
      </c>
      <c r="D32" s="164" t="s">
        <v>1641</v>
      </c>
      <c r="E32" s="102" t="s">
        <v>214</v>
      </c>
      <c r="F32" s="102">
        <v>0</v>
      </c>
      <c r="I32" s="102" t="s">
        <v>1476</v>
      </c>
    </row>
    <row r="33" spans="2:9" ht="26" x14ac:dyDescent="0.3">
      <c r="B33" s="160"/>
      <c r="C33" s="164"/>
      <c r="D33" s="164"/>
      <c r="E33" s="102" t="s">
        <v>271</v>
      </c>
      <c r="F33" s="102">
        <v>0</v>
      </c>
      <c r="I33" s="102" t="s">
        <v>1488</v>
      </c>
    </row>
    <row r="34" spans="2:9" ht="26" x14ac:dyDescent="0.3">
      <c r="B34" s="160"/>
      <c r="C34" s="164"/>
      <c r="D34" s="164"/>
      <c r="E34" s="102" t="s">
        <v>251</v>
      </c>
      <c r="F34" s="102">
        <v>0</v>
      </c>
      <c r="I34" s="102" t="s">
        <v>1455</v>
      </c>
    </row>
    <row r="35" spans="2:9" ht="26" x14ac:dyDescent="0.3">
      <c r="B35" s="160"/>
      <c r="C35" s="164"/>
      <c r="D35" s="164"/>
      <c r="E35" s="102" t="s">
        <v>238</v>
      </c>
      <c r="F35" s="102">
        <v>0</v>
      </c>
      <c r="I35" s="102" t="s">
        <v>1445</v>
      </c>
    </row>
    <row r="36" spans="2:9" ht="39" x14ac:dyDescent="0.3">
      <c r="B36" s="160"/>
      <c r="C36" s="164"/>
      <c r="D36" s="164"/>
      <c r="E36" s="102" t="s">
        <v>243</v>
      </c>
      <c r="F36" s="102">
        <v>0</v>
      </c>
      <c r="I36" s="102" t="s">
        <v>1536</v>
      </c>
    </row>
    <row r="37" spans="2:9" ht="26" x14ac:dyDescent="0.3">
      <c r="B37" s="160"/>
      <c r="C37" s="164"/>
      <c r="D37" s="164"/>
      <c r="E37" s="102" t="s">
        <v>258</v>
      </c>
      <c r="F37" s="102">
        <v>0</v>
      </c>
      <c r="I37" s="102" t="s">
        <v>1521</v>
      </c>
    </row>
    <row r="38" spans="2:9" ht="26" x14ac:dyDescent="0.3">
      <c r="B38" s="160"/>
      <c r="C38" s="164"/>
      <c r="D38" s="164"/>
      <c r="E38" s="102" t="s">
        <v>229</v>
      </c>
      <c r="F38" s="102">
        <v>0</v>
      </c>
      <c r="I38" s="102" t="s">
        <v>1538</v>
      </c>
    </row>
    <row r="39" spans="2:9" x14ac:dyDescent="0.3">
      <c r="B39" s="160"/>
      <c r="C39" s="164"/>
      <c r="D39" s="164"/>
      <c r="E39" s="102" t="s">
        <v>282</v>
      </c>
      <c r="F39" s="102">
        <v>0</v>
      </c>
      <c r="I39" s="102" t="s">
        <v>1633</v>
      </c>
    </row>
    <row r="40" spans="2:9" ht="39" x14ac:dyDescent="0.3">
      <c r="B40" s="159" t="s">
        <v>1378</v>
      </c>
      <c r="C40" s="163">
        <v>0</v>
      </c>
      <c r="D40" s="164" t="s">
        <v>1641</v>
      </c>
      <c r="E40" s="102" t="s">
        <v>109</v>
      </c>
      <c r="F40" s="102">
        <v>0</v>
      </c>
      <c r="I40" s="102" t="s">
        <v>1627</v>
      </c>
    </row>
    <row r="41" spans="2:9" ht="39" x14ac:dyDescent="0.3">
      <c r="B41" s="160"/>
      <c r="C41" s="164"/>
      <c r="D41" s="164"/>
      <c r="E41" s="102" t="s">
        <v>143</v>
      </c>
      <c r="F41" s="102">
        <v>0</v>
      </c>
      <c r="I41" s="102" t="s">
        <v>1629</v>
      </c>
    </row>
    <row r="42" spans="2:9" ht="26" x14ac:dyDescent="0.3">
      <c r="B42" s="160"/>
      <c r="C42" s="164"/>
      <c r="D42" s="164"/>
      <c r="E42" s="102" t="s">
        <v>132</v>
      </c>
      <c r="F42" s="102">
        <v>0</v>
      </c>
      <c r="I42" s="102" t="s">
        <v>1631</v>
      </c>
    </row>
    <row r="43" spans="2:9" ht="26" x14ac:dyDescent="0.3">
      <c r="B43" s="102" t="s">
        <v>1379</v>
      </c>
      <c r="C43" s="162">
        <v>0</v>
      </c>
      <c r="D43" s="164" t="s">
        <v>1641</v>
      </c>
      <c r="E43" s="102" t="s">
        <v>297</v>
      </c>
      <c r="F43" s="149">
        <v>0</v>
      </c>
      <c r="I43" s="102" t="s">
        <v>1484</v>
      </c>
    </row>
    <row r="44" spans="2:9" ht="39" x14ac:dyDescent="0.3">
      <c r="B44" s="159" t="s">
        <v>1380</v>
      </c>
      <c r="C44" s="163">
        <v>0</v>
      </c>
      <c r="D44" s="164" t="s">
        <v>1641</v>
      </c>
      <c r="E44" s="102" t="s">
        <v>100</v>
      </c>
      <c r="F44" s="102">
        <v>0</v>
      </c>
      <c r="I44" s="102" t="s">
        <v>1557</v>
      </c>
    </row>
    <row r="45" spans="2:9" ht="26" x14ac:dyDescent="0.3">
      <c r="B45" s="160"/>
      <c r="C45" s="164"/>
      <c r="D45" s="164"/>
      <c r="E45" s="102" t="s">
        <v>93</v>
      </c>
      <c r="F45" s="102">
        <v>0</v>
      </c>
      <c r="I45" s="102" t="s">
        <v>1561</v>
      </c>
    </row>
    <row r="46" spans="2:9" x14ac:dyDescent="0.3">
      <c r="E46"/>
      <c r="I46" s="102" t="s">
        <v>1439</v>
      </c>
    </row>
    <row r="47" spans="2:9" x14ac:dyDescent="0.3">
      <c r="E47"/>
      <c r="I47" s="102" t="s">
        <v>1433</v>
      </c>
    </row>
    <row r="48" spans="2:9" ht="26" x14ac:dyDescent="0.3">
      <c r="E48"/>
      <c r="I48" s="102" t="s">
        <v>1543</v>
      </c>
    </row>
    <row r="49" spans="5:9" ht="26" x14ac:dyDescent="0.3">
      <c r="E49"/>
      <c r="I49" s="102" t="s">
        <v>1546</v>
      </c>
    </row>
    <row r="50" spans="5:9" x14ac:dyDescent="0.3">
      <c r="E50"/>
      <c r="I50" s="102" t="s">
        <v>1540</v>
      </c>
    </row>
    <row r="51" spans="5:9" x14ac:dyDescent="0.3">
      <c r="E51"/>
      <c r="I51" s="102" t="s">
        <v>1525</v>
      </c>
    </row>
    <row r="52" spans="5:9" ht="26" x14ac:dyDescent="0.3">
      <c r="E52"/>
      <c r="I52" s="102" t="s">
        <v>1504</v>
      </c>
    </row>
    <row r="53" spans="5:9" x14ac:dyDescent="0.3">
      <c r="E53"/>
      <c r="I53" s="102" t="s">
        <v>1621</v>
      </c>
    </row>
    <row r="54" spans="5:9" x14ac:dyDescent="0.3">
      <c r="E54"/>
      <c r="I54" s="102" t="s">
        <v>1596</v>
      </c>
    </row>
    <row r="55" spans="5:9" ht="26" x14ac:dyDescent="0.3">
      <c r="I55" s="102" t="s">
        <v>1587</v>
      </c>
    </row>
    <row r="56" spans="5:9" x14ac:dyDescent="0.3">
      <c r="I56" s="102" t="s">
        <v>1598</v>
      </c>
    </row>
    <row r="57" spans="5:9" ht="39" x14ac:dyDescent="0.3">
      <c r="I57" s="102" t="s">
        <v>1601</v>
      </c>
    </row>
    <row r="58" spans="5:9" ht="26" x14ac:dyDescent="0.3">
      <c r="I58" s="102" t="s">
        <v>1608</v>
      </c>
    </row>
    <row r="59" spans="5:9" x14ac:dyDescent="0.3">
      <c r="I59" s="102" t="s">
        <v>1435</v>
      </c>
    </row>
    <row r="60" spans="5:9" ht="39" x14ac:dyDescent="0.3">
      <c r="I60" s="102" t="s">
        <v>1618</v>
      </c>
    </row>
    <row r="61" spans="5:9" x14ac:dyDescent="0.3">
      <c r="I61" s="102" t="s">
        <v>1613</v>
      </c>
    </row>
    <row r="62" spans="5:9" x14ac:dyDescent="0.3">
      <c r="I62" s="102" t="s">
        <v>1591</v>
      </c>
    </row>
    <row r="63" spans="5:9" ht="26" x14ac:dyDescent="0.3">
      <c r="I63" s="102" t="s">
        <v>1577</v>
      </c>
    </row>
    <row r="64" spans="5:9" ht="26" x14ac:dyDescent="0.3">
      <c r="I64" s="102" t="s">
        <v>1492</v>
      </c>
    </row>
    <row r="65" spans="9:9" x14ac:dyDescent="0.3">
      <c r="I65" s="102" t="s">
        <v>1502</v>
      </c>
    </row>
    <row r="66" spans="9:9" ht="65" x14ac:dyDescent="0.3">
      <c r="I66" s="102" t="s">
        <v>1606</v>
      </c>
    </row>
    <row r="67" spans="9:9" ht="26" x14ac:dyDescent="0.3">
      <c r="I67" s="102" t="s">
        <v>1470</v>
      </c>
    </row>
    <row r="68" spans="9:9" ht="26" x14ac:dyDescent="0.3">
      <c r="I68" s="102" t="s">
        <v>1534</v>
      </c>
    </row>
    <row r="69" spans="9:9" x14ac:dyDescent="0.3">
      <c r="I69" s="102" t="s">
        <v>1499</v>
      </c>
    </row>
    <row r="70" spans="9:9" x14ac:dyDescent="0.3">
      <c r="I70" s="102" t="s">
        <v>1567</v>
      </c>
    </row>
    <row r="71" spans="9:9" ht="26" x14ac:dyDescent="0.3">
      <c r="I71" s="102" t="s">
        <v>1481</v>
      </c>
    </row>
    <row r="72" spans="9:9" x14ac:dyDescent="0.3">
      <c r="I72" s="102" t="s">
        <v>1572</v>
      </c>
    </row>
    <row r="73" spans="9:9" x14ac:dyDescent="0.3">
      <c r="I73" s="102" t="s">
        <v>1584</v>
      </c>
    </row>
    <row r="74" spans="9:9" ht="26" x14ac:dyDescent="0.3">
      <c r="I74" s="102" t="s">
        <v>1582</v>
      </c>
    </row>
    <row r="75" spans="9:9" x14ac:dyDescent="0.3">
      <c r="I75" s="102" t="s">
        <v>1464</v>
      </c>
    </row>
    <row r="76" spans="9:9" ht="26" x14ac:dyDescent="0.3">
      <c r="I76" s="102" t="s">
        <v>1426</v>
      </c>
    </row>
    <row r="77" spans="9:9" ht="26" x14ac:dyDescent="0.3">
      <c r="I77" s="102" t="s">
        <v>1610</v>
      </c>
    </row>
    <row r="78" spans="9:9" x14ac:dyDescent="0.3">
      <c r="I78" s="102" t="s">
        <v>1457</v>
      </c>
    </row>
    <row r="79" spans="9:9" x14ac:dyDescent="0.3">
      <c r="I79" s="102" t="s">
        <v>1460</v>
      </c>
    </row>
    <row r="80" spans="9:9" x14ac:dyDescent="0.3">
      <c r="I80" s="102" t="s">
        <v>1508</v>
      </c>
    </row>
    <row r="81" spans="9:9" ht="26" x14ac:dyDescent="0.3">
      <c r="I81" s="102" t="s">
        <v>1496</v>
      </c>
    </row>
    <row r="82" spans="9:9" x14ac:dyDescent="0.3">
      <c r="I82" s="102" t="s">
        <v>1414</v>
      </c>
    </row>
    <row r="83" spans="9:9" x14ac:dyDescent="0.3">
      <c r="I83" s="102" t="s">
        <v>1510</v>
      </c>
    </row>
    <row r="84" spans="9:9" ht="26" x14ac:dyDescent="0.3">
      <c r="I84" s="102" t="s">
        <v>1407</v>
      </c>
    </row>
    <row r="85" spans="9:9" ht="26" x14ac:dyDescent="0.3">
      <c r="I85" s="102" t="s">
        <v>1409</v>
      </c>
    </row>
    <row r="86" spans="9:9" ht="26" x14ac:dyDescent="0.3">
      <c r="I86" s="102" t="s">
        <v>1490</v>
      </c>
    </row>
    <row r="87" spans="9:9" ht="26" x14ac:dyDescent="0.3">
      <c r="I87" s="102" t="s">
        <v>1589</v>
      </c>
    </row>
    <row r="88" spans="9:9" ht="26" x14ac:dyDescent="0.3">
      <c r="I88" s="102" t="s">
        <v>1412</v>
      </c>
    </row>
    <row r="89" spans="9:9" ht="26" x14ac:dyDescent="0.3">
      <c r="I89" s="102" t="s">
        <v>1416</v>
      </c>
    </row>
    <row r="90" spans="9:9" ht="26" x14ac:dyDescent="0.3">
      <c r="I90" s="102" t="s">
        <v>1549</v>
      </c>
    </row>
    <row r="91" spans="9:9" ht="26" x14ac:dyDescent="0.3">
      <c r="I91" s="102" t="s">
        <v>1623</v>
      </c>
    </row>
    <row r="92" spans="9:9" x14ac:dyDescent="0.3">
      <c r="I92" s="102" t="s">
        <v>1447</v>
      </c>
    </row>
    <row r="93" spans="9:9" ht="26" x14ac:dyDescent="0.3">
      <c r="I93" s="102" t="s">
        <v>1424</v>
      </c>
    </row>
    <row r="94" spans="9:9" x14ac:dyDescent="0.3">
      <c r="I94" s="102" t="s">
        <v>1422</v>
      </c>
    </row>
    <row r="95" spans="9:9" ht="26" x14ac:dyDescent="0.3">
      <c r="I95" s="102" t="s">
        <v>1529</v>
      </c>
    </row>
    <row r="96" spans="9:9" x14ac:dyDescent="0.3">
      <c r="I96" s="102" t="s">
        <v>1506</v>
      </c>
    </row>
    <row r="97" spans="9:9" ht="26" x14ac:dyDescent="0.3">
      <c r="I97" s="102" t="s">
        <v>1527</v>
      </c>
    </row>
    <row r="98" spans="9:9" ht="26" x14ac:dyDescent="0.3">
      <c r="I98" s="102" t="s">
        <v>1532</v>
      </c>
    </row>
    <row r="99" spans="9:9" x14ac:dyDescent="0.3">
      <c r="I99" s="102" t="s">
        <v>1515</v>
      </c>
    </row>
    <row r="100" spans="9:9" ht="26" x14ac:dyDescent="0.3">
      <c r="I100" s="102" t="s">
        <v>1418</v>
      </c>
    </row>
    <row r="101" spans="9:9" x14ac:dyDescent="0.3">
      <c r="I101" s="102" t="s">
        <v>1479</v>
      </c>
    </row>
    <row r="102" spans="9:9" ht="26" x14ac:dyDescent="0.3">
      <c r="I102" s="102" t="s">
        <v>1570</v>
      </c>
    </row>
    <row r="103" spans="9:9" ht="26" x14ac:dyDescent="0.3">
      <c r="I103" s="102" t="s">
        <v>1580</v>
      </c>
    </row>
    <row r="104" spans="9:9" x14ac:dyDescent="0.3">
      <c r="I104" s="102" t="s">
        <v>1594</v>
      </c>
    </row>
    <row r="105" spans="9:9" ht="26" x14ac:dyDescent="0.3">
      <c r="I105" s="102" t="s">
        <v>1616</v>
      </c>
    </row>
  </sheetData>
  <mergeCells count="8">
    <mergeCell ref="B44:B45"/>
    <mergeCell ref="C22:C45"/>
    <mergeCell ref="D22:D45"/>
    <mergeCell ref="B22:B24"/>
    <mergeCell ref="B25:B28"/>
    <mergeCell ref="B29:B31"/>
    <mergeCell ref="B32:B39"/>
    <mergeCell ref="B40:B42"/>
  </mergeCells>
  <pageMargins left="0.7" right="0.7" top="0.75" bottom="0.75" header="0.3" footer="0.3"/>
  <drawing r:id="rId4"/>
  <extLst>
    <ext xmlns:x14="http://schemas.microsoft.com/office/spreadsheetml/2009/9/main" uri="{A8765BA9-456A-4dab-B4F3-ACF838C121DE}">
      <x14:slicerList>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607B9-819F-4E72-9393-50EA81978FC6}">
  <sheetPr codeName="Hoja6"/>
  <dimension ref="A1:Z146"/>
  <sheetViews>
    <sheetView zoomScale="70" zoomScaleNormal="70" workbookViewId="0">
      <selection activeCell="C50" sqref="C50"/>
    </sheetView>
  </sheetViews>
  <sheetFormatPr baseColWidth="10" defaultColWidth="11.3984375" defaultRowHeight="13" x14ac:dyDescent="0.3"/>
  <cols>
    <col min="1" max="1" width="26.09765625" style="109" customWidth="1"/>
    <col min="2" max="2" width="9" style="108" customWidth="1"/>
    <col min="3" max="3" width="48.59765625" style="109" customWidth="1"/>
    <col min="4" max="4" width="11.59765625" style="131" customWidth="1"/>
    <col min="5" max="5" width="15" style="109" customWidth="1"/>
    <col min="6" max="8" width="14.09765625" style="109" customWidth="1"/>
    <col min="9" max="9" width="70.8984375" style="108" customWidth="1"/>
    <col min="10" max="10" width="25.69921875" style="108" customWidth="1"/>
    <col min="11" max="11" width="19.296875" style="108" bestFit="1" customWidth="1"/>
    <col min="12" max="12" width="16.59765625" style="108" customWidth="1"/>
    <col min="13" max="14" width="11.3984375" style="108"/>
    <col min="15" max="15" width="33" style="108" customWidth="1"/>
    <col min="16" max="16" width="9" style="108" customWidth="1"/>
    <col min="17" max="17" width="21.296875" style="108" customWidth="1"/>
    <col min="18" max="18" width="24.69921875" style="108" customWidth="1"/>
    <col min="19" max="19" width="19.3984375" style="138" customWidth="1"/>
    <col min="20" max="20" width="64.59765625" style="108" customWidth="1"/>
    <col min="21" max="21" width="17.59765625" style="108" customWidth="1"/>
    <col min="22" max="16384" width="11.3984375" style="108"/>
  </cols>
  <sheetData>
    <row r="1" spans="1:26" ht="28.5" x14ac:dyDescent="0.3">
      <c r="K1" s="110"/>
      <c r="O1" s="107" t="s">
        <v>1642</v>
      </c>
      <c r="Q1" s="109"/>
      <c r="R1" s="131"/>
      <c r="S1" s="109"/>
      <c r="T1" s="109"/>
      <c r="U1" s="109"/>
      <c r="V1" s="109"/>
      <c r="W1" s="109"/>
      <c r="X1" s="109"/>
    </row>
    <row r="2" spans="1:26" ht="9" customHeight="1" x14ac:dyDescent="0.3">
      <c r="J2" s="109"/>
      <c r="K2" s="110"/>
      <c r="O2" s="144"/>
      <c r="Q2" s="109"/>
      <c r="R2" s="131"/>
      <c r="S2" s="109"/>
      <c r="T2" s="109"/>
      <c r="U2" s="109"/>
      <c r="V2" s="109"/>
      <c r="W2" s="109"/>
      <c r="X2" s="109"/>
    </row>
    <row r="3" spans="1:26" ht="14.5" x14ac:dyDescent="0.3">
      <c r="J3" s="109"/>
      <c r="K3" s="110"/>
      <c r="O3" s="126" t="s">
        <v>1643</v>
      </c>
      <c r="Q3" s="109"/>
      <c r="R3" s="131"/>
      <c r="S3" s="109"/>
      <c r="T3" s="109"/>
      <c r="U3" s="109"/>
      <c r="V3" s="109"/>
      <c r="W3" s="109"/>
      <c r="X3" s="109"/>
    </row>
    <row r="4" spans="1:26" x14ac:dyDescent="0.3">
      <c r="J4" s="109"/>
      <c r="K4" s="110"/>
      <c r="O4" s="109"/>
      <c r="Q4" s="109"/>
      <c r="R4" s="131"/>
      <c r="S4" s="109"/>
      <c r="T4" s="109"/>
      <c r="U4" s="109"/>
      <c r="V4" s="109"/>
      <c r="W4" s="109"/>
      <c r="X4" s="109"/>
    </row>
    <row r="5" spans="1:26" ht="22" customHeight="1" x14ac:dyDescent="0.3">
      <c r="J5" s="109"/>
      <c r="K5" s="110"/>
      <c r="O5" s="145"/>
      <c r="P5" s="165" t="s">
        <v>1644</v>
      </c>
      <c r="Q5" s="165"/>
      <c r="R5" s="165"/>
      <c r="S5" s="165"/>
      <c r="T5" s="165"/>
      <c r="U5" s="109"/>
      <c r="V5" s="109"/>
      <c r="W5" s="109"/>
      <c r="X5" s="109"/>
      <c r="Y5" s="109"/>
      <c r="Z5" s="109"/>
    </row>
    <row r="6" spans="1:26" ht="28" customHeight="1" x14ac:dyDescent="0.3">
      <c r="J6" s="109"/>
      <c r="K6" s="110"/>
      <c r="O6" s="106" t="s">
        <v>3</v>
      </c>
      <c r="P6" s="165"/>
      <c r="Q6" s="165"/>
      <c r="R6" s="165"/>
      <c r="S6" s="165"/>
      <c r="T6" s="165"/>
      <c r="U6" s="109"/>
      <c r="V6" s="109"/>
      <c r="W6" s="109"/>
      <c r="X6" s="109"/>
      <c r="Y6" s="109"/>
    </row>
    <row r="7" spans="1:26" ht="28.5" x14ac:dyDescent="0.3">
      <c r="J7" s="109"/>
      <c r="K7" s="110"/>
      <c r="O7" s="145"/>
      <c r="P7" s="165"/>
      <c r="Q7" s="165"/>
      <c r="R7" s="165"/>
      <c r="S7" s="165"/>
      <c r="T7" s="165"/>
      <c r="U7" s="109"/>
      <c r="V7" s="109"/>
      <c r="W7" s="109"/>
      <c r="X7" s="109"/>
      <c r="Y7" s="109"/>
    </row>
    <row r="8" spans="1:26" ht="15.75" customHeight="1" x14ac:dyDescent="0.3">
      <c r="A8" s="144"/>
      <c r="G8" s="109" t="s">
        <v>1645</v>
      </c>
      <c r="I8" s="109"/>
      <c r="J8" s="109"/>
      <c r="K8" s="110"/>
      <c r="O8" s="108" t="s">
        <v>1646</v>
      </c>
    </row>
    <row r="9" spans="1:26" s="111" customFormat="1" ht="64" x14ac:dyDescent="0.3">
      <c r="A9" s="125" t="s">
        <v>1370</v>
      </c>
      <c r="B9" s="125" t="s">
        <v>1647</v>
      </c>
      <c r="C9" s="125" t="s">
        <v>18</v>
      </c>
      <c r="D9" s="132" t="s">
        <v>1648</v>
      </c>
      <c r="E9" s="125" t="s">
        <v>1649</v>
      </c>
      <c r="F9" s="125" t="s">
        <v>1650</v>
      </c>
      <c r="G9" s="125" t="s">
        <v>1651</v>
      </c>
      <c r="H9" s="125" t="s">
        <v>1652</v>
      </c>
      <c r="I9" s="125" t="s">
        <v>1653</v>
      </c>
      <c r="J9" s="125" t="s">
        <v>1654</v>
      </c>
      <c r="K9" s="125" t="s">
        <v>1655</v>
      </c>
      <c r="L9" s="125" t="s">
        <v>1656</v>
      </c>
      <c r="N9" s="108"/>
      <c r="O9" s="152" t="s">
        <v>1370</v>
      </c>
      <c r="P9" s="152" t="s">
        <v>1647</v>
      </c>
      <c r="Q9" s="146" t="s">
        <v>1651</v>
      </c>
      <c r="R9" s="152" t="s">
        <v>18</v>
      </c>
      <c r="S9" s="146" t="s">
        <v>1650</v>
      </c>
      <c r="T9" s="146" t="s">
        <v>1653</v>
      </c>
      <c r="U9"/>
      <c r="V9" s="108"/>
    </row>
    <row r="10" spans="1:26" ht="34.5" customHeight="1" x14ac:dyDescent="0.3">
      <c r="A10" s="113" t="s">
        <v>1657</v>
      </c>
      <c r="B10" s="112" t="s">
        <v>17</v>
      </c>
      <c r="C10" s="113" t="s">
        <v>19</v>
      </c>
      <c r="D10" s="133">
        <v>0.375</v>
      </c>
      <c r="E10" s="114">
        <f>+_xlfn.XLOOKUP(B10,Consolidacion!$A$2:$A$102,Consolidacion!$O$2:$O$102,0)</f>
        <v>0</v>
      </c>
      <c r="F10" s="113" t="str">
        <f>+_xlfn.XLOOKUP(B10,Consolidacion!$A$2:$A$102,Consolidacion!$Y$2:$Y$102,0)</f>
        <v>Nivel bajo</v>
      </c>
      <c r="G10" s="113">
        <v>1</v>
      </c>
      <c r="H10" s="113" t="s">
        <v>1658</v>
      </c>
      <c r="I10" s="141" t="s">
        <v>1659</v>
      </c>
      <c r="J10" s="113" t="s">
        <v>1660</v>
      </c>
      <c r="K10" s="115"/>
      <c r="N10" s="111"/>
      <c r="O10" s="166" t="s">
        <v>1657</v>
      </c>
      <c r="P10" s="102" t="s">
        <v>17</v>
      </c>
      <c r="Q10" s="102">
        <v>1</v>
      </c>
      <c r="R10" s="137" t="s">
        <v>19</v>
      </c>
      <c r="S10" s="166" t="s">
        <v>1641</v>
      </c>
      <c r="T10" s="137" t="s">
        <v>1659</v>
      </c>
      <c r="U10"/>
      <c r="V10" s="111"/>
    </row>
    <row r="11" spans="1:26" ht="40.5" customHeight="1" x14ac:dyDescent="0.3">
      <c r="A11" s="113" t="s">
        <v>1657</v>
      </c>
      <c r="B11" s="112" t="s">
        <v>30</v>
      </c>
      <c r="C11" s="113" t="s">
        <v>31</v>
      </c>
      <c r="D11" s="133">
        <v>0.375</v>
      </c>
      <c r="E11" s="114">
        <f>+_xlfn.XLOOKUP(B11,Consolidacion!$A$2:$A$102,Consolidacion!$O$2:$O$102,0)</f>
        <v>0</v>
      </c>
      <c r="F11" s="113" t="str">
        <f>+_xlfn.XLOOKUP(B11,Consolidacion!$A$2:$A$102,Consolidacion!$Y$2:$Y$102,0)</f>
        <v>Nivel bajo</v>
      </c>
      <c r="G11" s="113">
        <v>2</v>
      </c>
      <c r="H11" s="113" t="s">
        <v>1661</v>
      </c>
      <c r="I11" s="141" t="s">
        <v>1662</v>
      </c>
      <c r="J11" s="116" t="s">
        <v>1663</v>
      </c>
      <c r="K11" s="115"/>
      <c r="O11" s="167"/>
      <c r="P11" s="159" t="s">
        <v>30</v>
      </c>
      <c r="Q11" s="159">
        <v>2</v>
      </c>
      <c r="R11" s="166" t="s">
        <v>31</v>
      </c>
      <c r="S11" s="164" t="s">
        <v>1641</v>
      </c>
      <c r="T11" s="137" t="s">
        <v>1664</v>
      </c>
      <c r="U11"/>
    </row>
    <row r="12" spans="1:26" ht="26" x14ac:dyDescent="0.3">
      <c r="A12" s="113" t="s">
        <v>1657</v>
      </c>
      <c r="B12" s="112" t="s">
        <v>30</v>
      </c>
      <c r="C12" s="113" t="s">
        <v>31</v>
      </c>
      <c r="D12" s="133">
        <v>0.375</v>
      </c>
      <c r="E12" s="114">
        <f>+_xlfn.XLOOKUP(B12,Consolidacion!$A$2:$A$102,Consolidacion!$O$2:$O$102,0)</f>
        <v>0</v>
      </c>
      <c r="F12" s="113" t="str">
        <f>+_xlfn.XLOOKUP(B12,Consolidacion!$A$2:$A$102,Consolidacion!$Y$2:$Y$102,0)</f>
        <v>Nivel bajo</v>
      </c>
      <c r="G12" s="113">
        <v>2</v>
      </c>
      <c r="H12" s="113" t="s">
        <v>1665</v>
      </c>
      <c r="I12" s="141" t="s">
        <v>1666</v>
      </c>
      <c r="J12" s="113" t="s">
        <v>1660</v>
      </c>
      <c r="K12" s="115"/>
      <c r="O12" s="167"/>
      <c r="P12" s="164"/>
      <c r="Q12" s="164"/>
      <c r="R12" s="169"/>
      <c r="S12" s="164"/>
      <c r="T12" s="137" t="s">
        <v>1666</v>
      </c>
      <c r="U12"/>
    </row>
    <row r="13" spans="1:26" ht="26.25" customHeight="1" x14ac:dyDescent="0.3">
      <c r="A13" s="113" t="s">
        <v>1657</v>
      </c>
      <c r="B13" s="112" t="s">
        <v>39</v>
      </c>
      <c r="C13" s="113" t="s">
        <v>40</v>
      </c>
      <c r="D13" s="133">
        <v>0.25</v>
      </c>
      <c r="E13" s="114">
        <f>+_xlfn.XLOOKUP(B13,Consolidacion!$A$2:$A$102,Consolidacion!$O$2:$O$102,0)</f>
        <v>0</v>
      </c>
      <c r="F13" s="113" t="str">
        <f>+_xlfn.XLOOKUP(B13,Consolidacion!$A$2:$A$102,Consolidacion!$Y$2:$Y$102,0)</f>
        <v>Nivel bajo</v>
      </c>
      <c r="G13" s="113">
        <v>3</v>
      </c>
      <c r="H13" s="113" t="s">
        <v>1667</v>
      </c>
      <c r="I13" s="141" t="s">
        <v>1668</v>
      </c>
      <c r="J13" s="116" t="s">
        <v>1663</v>
      </c>
      <c r="K13" s="115"/>
      <c r="O13" s="167"/>
      <c r="P13" s="102" t="s">
        <v>39</v>
      </c>
      <c r="Q13" s="102">
        <v>3</v>
      </c>
      <c r="R13" s="137" t="s">
        <v>40</v>
      </c>
      <c r="S13" s="164" t="s">
        <v>1641</v>
      </c>
      <c r="T13" s="137" t="s">
        <v>1668</v>
      </c>
      <c r="U13"/>
    </row>
    <row r="14" spans="1:26" ht="39" x14ac:dyDescent="0.3">
      <c r="A14" s="117"/>
      <c r="B14" s="115"/>
      <c r="C14" s="117"/>
      <c r="D14" s="134"/>
      <c r="E14" s="118"/>
      <c r="F14" s="117"/>
      <c r="G14" s="117"/>
      <c r="H14" s="117"/>
      <c r="I14" s="142"/>
      <c r="J14" s="119"/>
      <c r="K14" s="115"/>
      <c r="O14" s="166" t="s">
        <v>1375</v>
      </c>
      <c r="P14" s="159" t="s">
        <v>48</v>
      </c>
      <c r="Q14" s="159">
        <v>1</v>
      </c>
      <c r="R14" s="166" t="s">
        <v>49</v>
      </c>
      <c r="S14" s="164" t="s">
        <v>1641</v>
      </c>
      <c r="T14" s="102" t="s">
        <v>1669</v>
      </c>
      <c r="U14"/>
    </row>
    <row r="15" spans="1:26" ht="39" x14ac:dyDescent="0.3">
      <c r="A15" s="117" t="s">
        <v>1375</v>
      </c>
      <c r="B15" s="115" t="s">
        <v>48</v>
      </c>
      <c r="C15" s="117" t="s">
        <v>49</v>
      </c>
      <c r="D15" s="134">
        <v>0.33333333333333331</v>
      </c>
      <c r="E15" s="118">
        <f>+_xlfn.XLOOKUP(B15,Consolidacion!$A$2:$A$102,Consolidacion!$O$2:$O$102,0)</f>
        <v>0</v>
      </c>
      <c r="F15" s="117" t="str">
        <f>+_xlfn.XLOOKUP(B15,Consolidacion!$A$2:$A$102,Consolidacion!$Y$2:$Y$102,0)</f>
        <v>Nivel bajo</v>
      </c>
      <c r="G15" s="117">
        <v>1</v>
      </c>
      <c r="H15" s="113" t="s">
        <v>1670</v>
      </c>
      <c r="I15" s="142" t="s">
        <v>1669</v>
      </c>
      <c r="J15" s="117" t="s">
        <v>1671</v>
      </c>
      <c r="K15" s="120" t="s">
        <v>1672</v>
      </c>
      <c r="O15" s="167"/>
      <c r="P15" s="164"/>
      <c r="Q15" s="164"/>
      <c r="R15" s="169"/>
      <c r="S15" s="164"/>
      <c r="T15" s="102" t="s">
        <v>1673</v>
      </c>
      <c r="U15"/>
    </row>
    <row r="16" spans="1:26" ht="26" x14ac:dyDescent="0.3">
      <c r="A16" s="117" t="s">
        <v>1375</v>
      </c>
      <c r="B16" s="115" t="s">
        <v>48</v>
      </c>
      <c r="C16" s="117" t="s">
        <v>49</v>
      </c>
      <c r="D16" s="134">
        <v>0.33333333333333331</v>
      </c>
      <c r="E16" s="118">
        <f>+_xlfn.XLOOKUP(B16,Consolidacion!$A$2:$A$102,Consolidacion!$O$2:$O$102,0)</f>
        <v>0</v>
      </c>
      <c r="F16" s="117" t="str">
        <f>+_xlfn.XLOOKUP(B16,Consolidacion!$A$2:$A$102,Consolidacion!$Y$2:$Y$102,0)</f>
        <v>Nivel bajo</v>
      </c>
      <c r="G16" s="117">
        <v>1</v>
      </c>
      <c r="H16" s="113" t="s">
        <v>1674</v>
      </c>
      <c r="I16" s="142" t="s">
        <v>1673</v>
      </c>
      <c r="J16" s="117" t="s">
        <v>1675</v>
      </c>
      <c r="K16" s="120" t="s">
        <v>1672</v>
      </c>
      <c r="O16" s="167"/>
      <c r="P16" s="159" t="s">
        <v>61</v>
      </c>
      <c r="Q16" s="159">
        <v>2</v>
      </c>
      <c r="R16" s="166" t="s">
        <v>62</v>
      </c>
      <c r="S16" s="164" t="s">
        <v>1641</v>
      </c>
      <c r="T16" s="102" t="s">
        <v>1676</v>
      </c>
      <c r="U16"/>
    </row>
    <row r="17" spans="1:21" ht="26" x14ac:dyDescent="0.3">
      <c r="A17" s="117" t="s">
        <v>1375</v>
      </c>
      <c r="B17" s="115" t="s">
        <v>61</v>
      </c>
      <c r="C17" s="117" t="s">
        <v>62</v>
      </c>
      <c r="D17" s="134">
        <v>0.26666666666666666</v>
      </c>
      <c r="E17" s="118">
        <f>+_xlfn.XLOOKUP(B17,Consolidacion!$A$2:$A$102,Consolidacion!$O$2:$O$102,0)</f>
        <v>0</v>
      </c>
      <c r="F17" s="117" t="str">
        <f>+_xlfn.XLOOKUP(B17,Consolidacion!$A$2:$A$102,Consolidacion!$Y$2:$Y$102,0)</f>
        <v>Nivel bajo</v>
      </c>
      <c r="G17" s="117">
        <v>2</v>
      </c>
      <c r="H17" s="113" t="s">
        <v>1677</v>
      </c>
      <c r="I17" s="142" t="s">
        <v>1678</v>
      </c>
      <c r="J17" s="117" t="s">
        <v>1675</v>
      </c>
      <c r="K17" s="121" t="s">
        <v>1679</v>
      </c>
      <c r="O17" s="167"/>
      <c r="P17" s="164"/>
      <c r="Q17" s="164"/>
      <c r="R17" s="169"/>
      <c r="S17" s="164"/>
      <c r="T17" s="102" t="s">
        <v>1678</v>
      </c>
      <c r="U17"/>
    </row>
    <row r="18" spans="1:21" ht="27" customHeight="1" x14ac:dyDescent="0.3">
      <c r="A18" s="117" t="s">
        <v>1375</v>
      </c>
      <c r="B18" s="115" t="s">
        <v>61</v>
      </c>
      <c r="C18" s="117" t="s">
        <v>62</v>
      </c>
      <c r="D18" s="134">
        <v>0.26666666666666666</v>
      </c>
      <c r="E18" s="118">
        <f>+_xlfn.XLOOKUP(B18,Consolidacion!$A$2:$A$102,Consolidacion!$O$2:$O$102,0)</f>
        <v>0</v>
      </c>
      <c r="F18" s="117" t="str">
        <f>+_xlfn.XLOOKUP(B18,Consolidacion!$A$2:$A$102,Consolidacion!$Y$2:$Y$102,0)</f>
        <v>Nivel bajo</v>
      </c>
      <c r="G18" s="117">
        <v>2</v>
      </c>
      <c r="H18" s="113" t="s">
        <v>1680</v>
      </c>
      <c r="I18" s="142" t="s">
        <v>1676</v>
      </c>
      <c r="J18" s="119" t="s">
        <v>1681</v>
      </c>
      <c r="K18" s="121" t="s">
        <v>1679</v>
      </c>
      <c r="O18" s="167"/>
      <c r="P18" s="102" t="s">
        <v>72</v>
      </c>
      <c r="Q18" s="102">
        <v>3</v>
      </c>
      <c r="R18" s="137" t="s">
        <v>73</v>
      </c>
      <c r="S18" s="168" t="s">
        <v>1641</v>
      </c>
      <c r="T18" s="137" t="s">
        <v>1682</v>
      </c>
      <c r="U18"/>
    </row>
    <row r="19" spans="1:21" ht="26" x14ac:dyDescent="0.3">
      <c r="A19" s="117" t="s">
        <v>1375</v>
      </c>
      <c r="B19" s="115" t="s">
        <v>72</v>
      </c>
      <c r="C19" s="117" t="s">
        <v>73</v>
      </c>
      <c r="D19" s="134">
        <v>0.2</v>
      </c>
      <c r="E19" s="118">
        <f>+_xlfn.XLOOKUP(B19,Consolidacion!$A$2:$A$102,Consolidacion!$O$2:$O$102,0)</f>
        <v>0</v>
      </c>
      <c r="F19" s="117" t="str">
        <f>+_xlfn.XLOOKUP(B19,Consolidacion!$A$2:$A$102,Consolidacion!$Y$2:$Y$102,0)</f>
        <v>Nivel bajo</v>
      </c>
      <c r="G19" s="117">
        <v>3</v>
      </c>
      <c r="H19" s="113" t="s">
        <v>1683</v>
      </c>
      <c r="I19" s="142" t="s">
        <v>1682</v>
      </c>
      <c r="J19" s="117" t="s">
        <v>1660</v>
      </c>
      <c r="K19" s="115" t="s">
        <v>1679</v>
      </c>
      <c r="O19" s="167"/>
      <c r="P19" s="102" t="s">
        <v>81</v>
      </c>
      <c r="Q19" s="102">
        <v>4</v>
      </c>
      <c r="R19" s="137" t="s">
        <v>82</v>
      </c>
      <c r="S19" s="167" t="s">
        <v>1641</v>
      </c>
      <c r="T19" s="137" t="s">
        <v>1684</v>
      </c>
      <c r="U19"/>
    </row>
    <row r="20" spans="1:21" ht="13.5" customHeight="1" x14ac:dyDescent="0.3">
      <c r="A20" s="117" t="s">
        <v>1375</v>
      </c>
      <c r="B20" s="115" t="s">
        <v>81</v>
      </c>
      <c r="C20" s="117" t="s">
        <v>82</v>
      </c>
      <c r="D20" s="134">
        <v>0.2</v>
      </c>
      <c r="E20" s="118">
        <f>+_xlfn.XLOOKUP(B20,Consolidacion!$A$2:$A$102,Consolidacion!$O$2:$O$102,0)</f>
        <v>0</v>
      </c>
      <c r="F20" s="117" t="str">
        <f>+_xlfn.XLOOKUP(B20,Consolidacion!$A$2:$A$102,Consolidacion!$Y$2:$Y$102,0)</f>
        <v>Nivel bajo</v>
      </c>
      <c r="G20" s="117">
        <v>4</v>
      </c>
      <c r="H20" s="113" t="s">
        <v>1685</v>
      </c>
      <c r="I20" s="143" t="s">
        <v>1684</v>
      </c>
      <c r="J20" s="117" t="s">
        <v>1660</v>
      </c>
      <c r="K20" s="112" t="s">
        <v>1679</v>
      </c>
      <c r="O20" s="166" t="s">
        <v>1686</v>
      </c>
      <c r="P20" s="159" t="s">
        <v>168</v>
      </c>
      <c r="Q20" s="159">
        <v>2</v>
      </c>
      <c r="R20" s="166" t="s">
        <v>169</v>
      </c>
      <c r="S20" s="164" t="s">
        <v>1641</v>
      </c>
      <c r="T20" s="102" t="s">
        <v>1687</v>
      </c>
      <c r="U20"/>
    </row>
    <row r="21" spans="1:21" ht="13.5" customHeight="1" x14ac:dyDescent="0.3">
      <c r="A21" s="117"/>
      <c r="B21" s="115"/>
      <c r="C21" s="117"/>
      <c r="D21" s="134"/>
      <c r="E21" s="118"/>
      <c r="F21" s="117"/>
      <c r="G21" s="117"/>
      <c r="H21" s="117"/>
      <c r="I21" s="142"/>
      <c r="J21" s="117"/>
      <c r="K21" s="115"/>
      <c r="O21" s="167"/>
      <c r="P21" s="164"/>
      <c r="Q21" s="164"/>
      <c r="R21" s="169"/>
      <c r="S21" s="164"/>
      <c r="T21" s="102" t="s">
        <v>1688</v>
      </c>
      <c r="U21"/>
    </row>
    <row r="22" spans="1:21" ht="52" x14ac:dyDescent="0.3">
      <c r="A22" s="113" t="s">
        <v>1686</v>
      </c>
      <c r="B22" s="112" t="s">
        <v>168</v>
      </c>
      <c r="C22" s="113" t="s">
        <v>169</v>
      </c>
      <c r="D22" s="133">
        <v>0.23529411764705882</v>
      </c>
      <c r="E22" s="114">
        <f>+_xlfn.XLOOKUP(B22,Consolidacion!$A$2:$A$102,Consolidacion!$O$2:$O$102,0)</f>
        <v>0</v>
      </c>
      <c r="F22" s="113" t="str">
        <f>+_xlfn.XLOOKUP(B22,Consolidacion!$A$2:$A$102,Consolidacion!$Y$2:$Y$102,0)</f>
        <v>Nivel bajo</v>
      </c>
      <c r="G22" s="113">
        <v>2</v>
      </c>
      <c r="H22" s="113" t="s">
        <v>1689</v>
      </c>
      <c r="I22" s="141" t="s">
        <v>1688</v>
      </c>
      <c r="J22" s="113" t="s">
        <v>1660</v>
      </c>
      <c r="K22" s="115" t="s">
        <v>1690</v>
      </c>
      <c r="O22" s="167"/>
      <c r="P22" s="159" t="s">
        <v>179</v>
      </c>
      <c r="Q22" s="159">
        <v>3</v>
      </c>
      <c r="R22" s="166" t="s">
        <v>180</v>
      </c>
      <c r="S22" s="164" t="s">
        <v>1641</v>
      </c>
      <c r="T22" s="102" t="s">
        <v>1691</v>
      </c>
      <c r="U22"/>
    </row>
    <row r="23" spans="1:21" ht="27" customHeight="1" x14ac:dyDescent="0.3">
      <c r="A23" s="113" t="s">
        <v>1686</v>
      </c>
      <c r="B23" s="112" t="s">
        <v>168</v>
      </c>
      <c r="C23" s="113" t="s">
        <v>169</v>
      </c>
      <c r="D23" s="133">
        <v>0.23529411764705882</v>
      </c>
      <c r="E23" s="114">
        <f>+_xlfn.XLOOKUP(B23,Consolidacion!$A$2:$A$102,Consolidacion!$O$2:$O$102,0)</f>
        <v>0</v>
      </c>
      <c r="F23" s="113" t="str">
        <f>+_xlfn.XLOOKUP(B23,Consolidacion!$A$2:$A$102,Consolidacion!$Y$2:$Y$102,0)</f>
        <v>Nivel bajo</v>
      </c>
      <c r="G23" s="113">
        <v>2</v>
      </c>
      <c r="H23" s="113" t="s">
        <v>1692</v>
      </c>
      <c r="I23" s="141" t="s">
        <v>1687</v>
      </c>
      <c r="J23" s="116" t="s">
        <v>1663</v>
      </c>
      <c r="K23" s="115" t="s">
        <v>1690</v>
      </c>
      <c r="O23" s="167"/>
      <c r="P23" s="164"/>
      <c r="Q23" s="164"/>
      <c r="R23" s="167"/>
      <c r="S23" s="164"/>
      <c r="T23" s="102" t="s">
        <v>1693</v>
      </c>
      <c r="U23"/>
    </row>
    <row r="24" spans="1:21" ht="52" x14ac:dyDescent="0.3">
      <c r="A24" s="113" t="s">
        <v>1686</v>
      </c>
      <c r="B24" s="112" t="s">
        <v>190</v>
      </c>
      <c r="C24" s="113" t="s">
        <v>191</v>
      </c>
      <c r="D24" s="133">
        <v>0.52941176470588236</v>
      </c>
      <c r="E24" s="114">
        <f>+_xlfn.XLOOKUP(B24,Consolidacion!$A$2:$A$102,Consolidacion!$O$2:$O$102,0)</f>
        <v>0</v>
      </c>
      <c r="F24" s="113" t="str">
        <f>+_xlfn.XLOOKUP(B24,Consolidacion!$A$2:$A$102,Consolidacion!$Y$2:$Y$102,0)</f>
        <v>Nivel bajo</v>
      </c>
      <c r="G24" s="113">
        <v>1</v>
      </c>
      <c r="H24" s="113" t="s">
        <v>1694</v>
      </c>
      <c r="I24" s="141" t="s">
        <v>1695</v>
      </c>
      <c r="J24" s="113" t="s">
        <v>1671</v>
      </c>
      <c r="K24" s="122" t="s">
        <v>1672</v>
      </c>
      <c r="O24" s="167"/>
      <c r="P24" s="159" t="s">
        <v>190</v>
      </c>
      <c r="Q24" s="159">
        <v>1</v>
      </c>
      <c r="R24" s="166" t="s">
        <v>191</v>
      </c>
      <c r="S24" s="164" t="s">
        <v>1641</v>
      </c>
      <c r="T24" s="102" t="s">
        <v>1695</v>
      </c>
      <c r="U24"/>
    </row>
    <row r="25" spans="1:21" ht="52" x14ac:dyDescent="0.3">
      <c r="A25" s="113" t="s">
        <v>1686</v>
      </c>
      <c r="B25" s="112" t="s">
        <v>190</v>
      </c>
      <c r="C25" s="113" t="s">
        <v>191</v>
      </c>
      <c r="D25" s="133">
        <v>0.52941176470588236</v>
      </c>
      <c r="E25" s="114">
        <f>+_xlfn.XLOOKUP(B25,Consolidacion!$A$2:$A$102,Consolidacion!$O$2:$O$102,0)</f>
        <v>0</v>
      </c>
      <c r="F25" s="113" t="str">
        <f>+_xlfn.XLOOKUP(B25,Consolidacion!$A$2:$A$102,Consolidacion!$Y$2:$Y$102,0)</f>
        <v>Nivel bajo</v>
      </c>
      <c r="G25" s="113">
        <v>1</v>
      </c>
      <c r="H25" s="113" t="s">
        <v>1696</v>
      </c>
      <c r="I25" s="141" t="s">
        <v>1697</v>
      </c>
      <c r="J25" s="116" t="s">
        <v>1663</v>
      </c>
      <c r="K25" s="122" t="s">
        <v>1672</v>
      </c>
      <c r="O25" s="167"/>
      <c r="P25" s="164"/>
      <c r="Q25" s="164"/>
      <c r="R25" s="169"/>
      <c r="S25" s="164"/>
      <c r="T25" s="102" t="s">
        <v>1698</v>
      </c>
      <c r="U25"/>
    </row>
    <row r="26" spans="1:21" ht="52" x14ac:dyDescent="0.3">
      <c r="A26" s="113" t="s">
        <v>1686</v>
      </c>
      <c r="B26" s="112" t="s">
        <v>190</v>
      </c>
      <c r="C26" s="113" t="s">
        <v>191</v>
      </c>
      <c r="D26" s="133">
        <v>0.52941176470588236</v>
      </c>
      <c r="E26" s="114">
        <f>+_xlfn.XLOOKUP(B26,Consolidacion!$A$2:$A$102,Consolidacion!$O$2:$O$102,0)</f>
        <v>0</v>
      </c>
      <c r="F26" s="113" t="str">
        <f>+_xlfn.XLOOKUP(B26,Consolidacion!$A$2:$A$102,Consolidacion!$Y$2:$Y$102,0)</f>
        <v>Nivel bajo</v>
      </c>
      <c r="G26" s="113">
        <v>1</v>
      </c>
      <c r="H26" s="113" t="s">
        <v>1699</v>
      </c>
      <c r="I26" s="141" t="s">
        <v>1698</v>
      </c>
      <c r="J26" s="116" t="s">
        <v>1663</v>
      </c>
      <c r="K26" s="122" t="s">
        <v>1672</v>
      </c>
      <c r="O26" s="167"/>
      <c r="P26" s="164"/>
      <c r="Q26" s="164"/>
      <c r="R26" s="169"/>
      <c r="S26" s="164"/>
      <c r="T26" s="102" t="s">
        <v>1697</v>
      </c>
      <c r="U26"/>
    </row>
    <row r="27" spans="1:21" ht="39" x14ac:dyDescent="0.3">
      <c r="A27" s="113" t="s">
        <v>1686</v>
      </c>
      <c r="B27" s="112" t="s">
        <v>190</v>
      </c>
      <c r="C27" s="113" t="s">
        <v>191</v>
      </c>
      <c r="D27" s="133">
        <v>0.52941176470588236</v>
      </c>
      <c r="E27" s="114">
        <f>+_xlfn.XLOOKUP(B27,Consolidacion!$A$2:$A$102,Consolidacion!$O$2:$O$102,0)</f>
        <v>0</v>
      </c>
      <c r="F27" s="113" t="str">
        <f>+_xlfn.XLOOKUP(B27,Consolidacion!$A$2:$A$102,Consolidacion!$Y$2:$Y$102,0)</f>
        <v>Nivel bajo</v>
      </c>
      <c r="G27" s="113">
        <v>1</v>
      </c>
      <c r="H27" s="113" t="s">
        <v>1700</v>
      </c>
      <c r="I27" s="141" t="s">
        <v>1701</v>
      </c>
      <c r="J27" s="113" t="s">
        <v>1660</v>
      </c>
      <c r="K27" s="122" t="s">
        <v>1672</v>
      </c>
      <c r="O27" s="167"/>
      <c r="P27" s="164"/>
      <c r="Q27" s="164"/>
      <c r="R27" s="169"/>
      <c r="S27" s="164"/>
      <c r="T27" s="102" t="s">
        <v>1701</v>
      </c>
      <c r="U27"/>
    </row>
    <row r="28" spans="1:21" ht="40.5" customHeight="1" x14ac:dyDescent="0.3">
      <c r="A28" s="113" t="s">
        <v>1686</v>
      </c>
      <c r="B28" s="112" t="s">
        <v>179</v>
      </c>
      <c r="C28" s="113" t="s">
        <v>180</v>
      </c>
      <c r="D28" s="133">
        <v>0.23529411764705882</v>
      </c>
      <c r="E28" s="114">
        <f>+_xlfn.XLOOKUP(B28,Consolidacion!$A$2:$A$102,Consolidacion!$O$2:$O$102,0)</f>
        <v>0</v>
      </c>
      <c r="F28" s="113" t="str">
        <f>+_xlfn.XLOOKUP(B28,Consolidacion!$A$2:$A$102,Consolidacion!$Y$2:$Y$102,0)</f>
        <v>Nivel bajo</v>
      </c>
      <c r="G28" s="113">
        <v>3</v>
      </c>
      <c r="H28" s="113" t="s">
        <v>1702</v>
      </c>
      <c r="I28" s="141" t="s">
        <v>1691</v>
      </c>
      <c r="J28" s="113" t="s">
        <v>1703</v>
      </c>
      <c r="K28" s="123" t="s">
        <v>1704</v>
      </c>
      <c r="O28" s="166" t="s">
        <v>1378</v>
      </c>
      <c r="P28" s="159" t="s">
        <v>108</v>
      </c>
      <c r="Q28" s="159">
        <v>3</v>
      </c>
      <c r="R28" s="166" t="s">
        <v>1705</v>
      </c>
      <c r="S28" s="164" t="s">
        <v>1641</v>
      </c>
      <c r="T28" s="102" t="s">
        <v>1706</v>
      </c>
      <c r="U28"/>
    </row>
    <row r="29" spans="1:21" ht="40.5" customHeight="1" x14ac:dyDescent="0.3">
      <c r="A29" s="113" t="s">
        <v>1686</v>
      </c>
      <c r="B29" s="112" t="s">
        <v>179</v>
      </c>
      <c r="C29" s="113" t="s">
        <v>180</v>
      </c>
      <c r="D29" s="133">
        <v>0.23529411764705882</v>
      </c>
      <c r="E29" s="114">
        <f>+_xlfn.XLOOKUP(B29,Consolidacion!$A$2:$A$102,Consolidacion!$O$2:$O$102,0)</f>
        <v>0</v>
      </c>
      <c r="F29" s="113" t="str">
        <f>+_xlfn.XLOOKUP(B29,Consolidacion!$A$2:$A$102,Consolidacion!$Y$2:$Y$102,0)</f>
        <v>Nivel bajo</v>
      </c>
      <c r="G29" s="113">
        <v>3</v>
      </c>
      <c r="H29" s="113" t="s">
        <v>1707</v>
      </c>
      <c r="I29" s="141" t="s">
        <v>1693</v>
      </c>
      <c r="J29" s="113" t="s">
        <v>1671</v>
      </c>
      <c r="K29" s="123" t="s">
        <v>1704</v>
      </c>
      <c r="O29" s="167"/>
      <c r="P29" s="164"/>
      <c r="Q29" s="164"/>
      <c r="R29" s="169"/>
      <c r="S29" s="164"/>
      <c r="T29" s="102" t="s">
        <v>1708</v>
      </c>
      <c r="U29"/>
    </row>
    <row r="30" spans="1:21" ht="13.5" customHeight="1" x14ac:dyDescent="0.3">
      <c r="A30" s="117"/>
      <c r="B30" s="115"/>
      <c r="C30" s="117"/>
      <c r="D30" s="134"/>
      <c r="E30" s="118"/>
      <c r="F30" s="117"/>
      <c r="G30" s="117"/>
      <c r="H30" s="117"/>
      <c r="I30" s="142"/>
      <c r="J30" s="117"/>
      <c r="K30" s="123"/>
      <c r="O30" s="167"/>
      <c r="P30" s="102" t="s">
        <v>131</v>
      </c>
      <c r="Q30" s="102">
        <v>1</v>
      </c>
      <c r="R30" s="137" t="s">
        <v>132</v>
      </c>
      <c r="S30" s="164" t="s">
        <v>1641</v>
      </c>
      <c r="T30" s="102" t="s">
        <v>1709</v>
      </c>
      <c r="U30"/>
    </row>
    <row r="31" spans="1:21" ht="65" x14ac:dyDescent="0.3">
      <c r="A31" s="117" t="s">
        <v>1378</v>
      </c>
      <c r="B31" s="115" t="s">
        <v>108</v>
      </c>
      <c r="C31" s="117" t="s">
        <v>1705</v>
      </c>
      <c r="D31" s="134">
        <v>0.41666666666666669</v>
      </c>
      <c r="E31" s="118">
        <f>+_xlfn.XLOOKUP(B31,Consolidacion!$A$2:$A$102,Consolidacion!$O$2:$O$102,0)</f>
        <v>0</v>
      </c>
      <c r="F31" s="117" t="str">
        <f>+_xlfn.XLOOKUP(B31,Consolidacion!$A$2:$A$102,Consolidacion!$Y$2:$Y$102,0)</f>
        <v>Nivel bajo</v>
      </c>
      <c r="G31" s="117">
        <v>3</v>
      </c>
      <c r="H31" s="113" t="s">
        <v>1710</v>
      </c>
      <c r="I31" s="142" t="s">
        <v>1708</v>
      </c>
      <c r="J31" s="117" t="s">
        <v>1660</v>
      </c>
      <c r="K31" s="124" t="s">
        <v>1690</v>
      </c>
      <c r="O31" s="167"/>
      <c r="P31" s="102" t="s">
        <v>142</v>
      </c>
      <c r="Q31" s="102">
        <v>2</v>
      </c>
      <c r="R31" s="137" t="s">
        <v>143</v>
      </c>
      <c r="S31" s="164" t="s">
        <v>1641</v>
      </c>
      <c r="T31" s="102" t="s">
        <v>1711</v>
      </c>
      <c r="U31"/>
    </row>
    <row r="32" spans="1:21" ht="65" x14ac:dyDescent="0.3">
      <c r="A32" s="117" t="s">
        <v>1378</v>
      </c>
      <c r="B32" s="115" t="s">
        <v>108</v>
      </c>
      <c r="C32" s="117" t="s">
        <v>1705</v>
      </c>
      <c r="D32" s="134">
        <v>0.41666666666666669</v>
      </c>
      <c r="E32" s="118">
        <f>+_xlfn.XLOOKUP(B32,Consolidacion!$A$2:$A$102,Consolidacion!$O$2:$O$102,0)</f>
        <v>0</v>
      </c>
      <c r="F32" s="117" t="str">
        <f>+_xlfn.XLOOKUP(B32,Consolidacion!$A$2:$A$102,Consolidacion!$Y$2:$Y$102,0)</f>
        <v>Nivel bajo</v>
      </c>
      <c r="G32" s="117">
        <v>3</v>
      </c>
      <c r="H32" s="113" t="s">
        <v>1712</v>
      </c>
      <c r="I32" s="142" t="s">
        <v>1706</v>
      </c>
      <c r="J32" s="119" t="s">
        <v>1663</v>
      </c>
      <c r="K32" s="124" t="s">
        <v>1690</v>
      </c>
      <c r="O32" s="166" t="s">
        <v>1713</v>
      </c>
      <c r="P32" s="102" t="s">
        <v>213</v>
      </c>
      <c r="Q32" s="102">
        <v>1</v>
      </c>
      <c r="R32" s="137" t="s">
        <v>214</v>
      </c>
      <c r="S32" s="164" t="s">
        <v>1641</v>
      </c>
      <c r="T32" s="102" t="s">
        <v>1714</v>
      </c>
      <c r="U32"/>
    </row>
    <row r="33" spans="1:21" ht="40.5" customHeight="1" x14ac:dyDescent="0.3">
      <c r="A33" s="117" t="s">
        <v>1378</v>
      </c>
      <c r="B33" s="115" t="s">
        <v>142</v>
      </c>
      <c r="C33" s="117" t="s">
        <v>143</v>
      </c>
      <c r="D33" s="134">
        <v>0.41666666666666669</v>
      </c>
      <c r="E33" s="118">
        <f>+_xlfn.XLOOKUP(B33,Consolidacion!$A$2:$A$102,Consolidacion!$O$2:$O$102,0)</f>
        <v>0</v>
      </c>
      <c r="F33" s="117" t="str">
        <f>+_xlfn.XLOOKUP(B33,Consolidacion!$A$2:$A$102,Consolidacion!$Y$2:$Y$102,0)</f>
        <v>Nivel bajo</v>
      </c>
      <c r="G33" s="117">
        <v>2</v>
      </c>
      <c r="H33" s="113" t="s">
        <v>1715</v>
      </c>
      <c r="I33" s="142" t="s">
        <v>1711</v>
      </c>
      <c r="J33" s="117" t="s">
        <v>1660</v>
      </c>
      <c r="K33" s="115" t="s">
        <v>1690</v>
      </c>
      <c r="O33" s="167"/>
      <c r="P33" s="102" t="s">
        <v>281</v>
      </c>
      <c r="Q33" s="102">
        <v>2</v>
      </c>
      <c r="R33" s="137" t="s">
        <v>282</v>
      </c>
      <c r="S33" s="164" t="s">
        <v>1641</v>
      </c>
      <c r="T33" s="102" t="s">
        <v>1716</v>
      </c>
      <c r="U33"/>
    </row>
    <row r="34" spans="1:21" ht="40.5" customHeight="1" x14ac:dyDescent="0.3">
      <c r="A34" s="117" t="s">
        <v>1378</v>
      </c>
      <c r="B34" s="115" t="s">
        <v>131</v>
      </c>
      <c r="C34" s="117" t="s">
        <v>132</v>
      </c>
      <c r="D34" s="134">
        <v>0.16666666666666666</v>
      </c>
      <c r="E34" s="118">
        <f>+_xlfn.XLOOKUP(B34,Consolidacion!$A$2:$A$102,Consolidacion!$O$2:$O$102,0)</f>
        <v>0</v>
      </c>
      <c r="F34" s="117" t="str">
        <f>+_xlfn.XLOOKUP(B34,Consolidacion!$A$2:$A$102,Consolidacion!$Y$2:$Y$102,0)</f>
        <v>Nivel bajo</v>
      </c>
      <c r="G34" s="117">
        <v>1</v>
      </c>
      <c r="H34" s="113" t="s">
        <v>1717</v>
      </c>
      <c r="I34" s="142" t="s">
        <v>1709</v>
      </c>
      <c r="J34" s="117" t="s">
        <v>1660</v>
      </c>
      <c r="K34" s="115" t="s">
        <v>1679</v>
      </c>
      <c r="O34" s="167"/>
      <c r="P34" s="102" t="s">
        <v>257</v>
      </c>
      <c r="Q34" s="102">
        <v>3</v>
      </c>
      <c r="R34" s="137" t="s">
        <v>258</v>
      </c>
      <c r="S34" s="164" t="s">
        <v>1641</v>
      </c>
      <c r="T34" s="102" t="s">
        <v>1718</v>
      </c>
      <c r="U34"/>
    </row>
    <row r="35" spans="1:21" ht="13.5" customHeight="1" x14ac:dyDescent="0.3">
      <c r="A35" s="117"/>
      <c r="B35" s="115"/>
      <c r="C35" s="117"/>
      <c r="D35" s="134"/>
      <c r="E35" s="118"/>
      <c r="F35" s="117"/>
      <c r="G35" s="117"/>
      <c r="H35" s="117"/>
      <c r="I35" s="142"/>
      <c r="J35" s="117"/>
      <c r="K35" s="115"/>
      <c r="O35" s="167"/>
      <c r="P35" s="159" t="s">
        <v>270</v>
      </c>
      <c r="Q35" s="159">
        <v>4</v>
      </c>
      <c r="R35" s="166" t="s">
        <v>271</v>
      </c>
      <c r="S35" s="164" t="s">
        <v>1641</v>
      </c>
      <c r="T35" s="102" t="s">
        <v>1719</v>
      </c>
      <c r="U35"/>
    </row>
    <row r="36" spans="1:21" ht="104" x14ac:dyDescent="0.3">
      <c r="A36" s="113" t="s">
        <v>1713</v>
      </c>
      <c r="B36" s="112" t="s">
        <v>213</v>
      </c>
      <c r="C36" s="113" t="s">
        <v>214</v>
      </c>
      <c r="D36" s="133">
        <v>0.20689655172413793</v>
      </c>
      <c r="E36" s="114">
        <f>+_xlfn.XLOOKUP(B36,Consolidacion!$A$2:$A$102,Consolidacion!$O$2:$O$102,0)</f>
        <v>0</v>
      </c>
      <c r="F36" s="113" t="str">
        <f>+_xlfn.XLOOKUP(B36,Consolidacion!$A$2:$A$102,Consolidacion!$Y$2:$Y$102,0)</f>
        <v>Nivel bajo</v>
      </c>
      <c r="G36" s="113">
        <f>+RANK(D36,$D$36:$D$46)</f>
        <v>1</v>
      </c>
      <c r="H36" s="113" t="s">
        <v>1720</v>
      </c>
      <c r="I36" s="153" t="s">
        <v>1714</v>
      </c>
      <c r="J36" s="116" t="s">
        <v>1663</v>
      </c>
      <c r="K36" s="115" t="s">
        <v>1721</v>
      </c>
      <c r="O36" s="167"/>
      <c r="P36" s="164"/>
      <c r="Q36" s="164"/>
      <c r="R36" s="167"/>
      <c r="S36" s="164"/>
      <c r="T36" s="102" t="s">
        <v>1722</v>
      </c>
      <c r="U36"/>
    </row>
    <row r="37" spans="1:21" ht="65" x14ac:dyDescent="0.3">
      <c r="A37" s="113" t="s">
        <v>1713</v>
      </c>
      <c r="B37" s="112" t="s">
        <v>228</v>
      </c>
      <c r="C37" s="113" t="s">
        <v>229</v>
      </c>
      <c r="D37" s="133">
        <v>0.10344827586206896</v>
      </c>
      <c r="E37" s="114">
        <f>+_xlfn.XLOOKUP(B37,Consolidacion!$A$2:$A$102,Consolidacion!$O$2:$O$102,0)</f>
        <v>0</v>
      </c>
      <c r="F37" s="113" t="str">
        <f>+_xlfn.XLOOKUP(B37,Consolidacion!$A$2:$A$102,Consolidacion!$Y$2:$Y$102,0)</f>
        <v>Nivel bajo</v>
      </c>
      <c r="G37" s="113">
        <f>+RANK(D37,$D$36:$D$46)</f>
        <v>6</v>
      </c>
      <c r="H37" s="113" t="s">
        <v>1723</v>
      </c>
      <c r="I37" s="141" t="s">
        <v>1724</v>
      </c>
      <c r="J37" s="113" t="s">
        <v>1725</v>
      </c>
      <c r="K37" s="121" t="s">
        <v>1726</v>
      </c>
      <c r="O37" s="167"/>
      <c r="P37" s="102" t="s">
        <v>228</v>
      </c>
      <c r="Q37" s="102">
        <v>6</v>
      </c>
      <c r="R37" s="137" t="s">
        <v>229</v>
      </c>
      <c r="S37" s="164" t="s">
        <v>1641</v>
      </c>
      <c r="T37" s="102" t="s">
        <v>1727</v>
      </c>
      <c r="U37"/>
    </row>
    <row r="38" spans="1:21" ht="65" x14ac:dyDescent="0.3">
      <c r="A38" s="113" t="s">
        <v>1713</v>
      </c>
      <c r="B38" s="112" t="s">
        <v>237</v>
      </c>
      <c r="C38" s="113" t="s">
        <v>238</v>
      </c>
      <c r="D38" s="133">
        <v>3.4482758620689655E-2</v>
      </c>
      <c r="E38" s="114">
        <f>+_xlfn.XLOOKUP(B38,Consolidacion!$A$2:$A$102,Consolidacion!$O$2:$O$102,0)</f>
        <v>0</v>
      </c>
      <c r="F38" s="113" t="str">
        <f>+_xlfn.XLOOKUP(B38,Consolidacion!$A$2:$A$102,Consolidacion!$Y$2:$Y$102,0)</f>
        <v>Nivel bajo</v>
      </c>
      <c r="G38" s="113">
        <v>8</v>
      </c>
      <c r="H38" s="113" t="s">
        <v>1728</v>
      </c>
      <c r="I38" s="141" t="s">
        <v>1729</v>
      </c>
      <c r="J38" s="113" t="s">
        <v>1730</v>
      </c>
      <c r="K38" s="121"/>
      <c r="O38" s="167"/>
      <c r="P38" s="102" t="s">
        <v>237</v>
      </c>
      <c r="Q38" s="102">
        <v>8</v>
      </c>
      <c r="R38" s="137" t="s">
        <v>238</v>
      </c>
      <c r="S38" s="168" t="s">
        <v>1641</v>
      </c>
      <c r="T38" s="102" t="s">
        <v>1729</v>
      </c>
      <c r="U38"/>
    </row>
    <row r="39" spans="1:21" ht="65" x14ac:dyDescent="0.3">
      <c r="A39" s="113" t="s">
        <v>1713</v>
      </c>
      <c r="B39" s="112" t="s">
        <v>242</v>
      </c>
      <c r="C39" s="113" t="s">
        <v>243</v>
      </c>
      <c r="D39" s="133">
        <v>0.10344827586206896</v>
      </c>
      <c r="E39" s="114">
        <f>+_xlfn.XLOOKUP(B39,Consolidacion!$A$2:$A$102,Consolidacion!$O$2:$O$102,0)</f>
        <v>0</v>
      </c>
      <c r="F39" s="113" t="str">
        <f>+_xlfn.XLOOKUP(B39,Consolidacion!$A$2:$A$102,Consolidacion!$Y$2:$Y$102,0)</f>
        <v>Nivel bajo</v>
      </c>
      <c r="G39" s="113">
        <v>5</v>
      </c>
      <c r="H39" s="113" t="s">
        <v>1731</v>
      </c>
      <c r="I39" s="141" t="s">
        <v>1732</v>
      </c>
      <c r="J39" s="113" t="s">
        <v>1660</v>
      </c>
      <c r="K39" s="121" t="s">
        <v>1726</v>
      </c>
      <c r="O39" s="167"/>
      <c r="P39" s="159" t="s">
        <v>242</v>
      </c>
      <c r="Q39" s="159">
        <v>5</v>
      </c>
      <c r="R39" s="166" t="s">
        <v>243</v>
      </c>
      <c r="S39" s="164" t="s">
        <v>1641</v>
      </c>
      <c r="T39" s="102" t="s">
        <v>1733</v>
      </c>
    </row>
    <row r="40" spans="1:21" ht="65" x14ac:dyDescent="0.3">
      <c r="A40" s="113" t="s">
        <v>1713</v>
      </c>
      <c r="B40" s="112" t="s">
        <v>242</v>
      </c>
      <c r="C40" s="113" t="s">
        <v>243</v>
      </c>
      <c r="D40" s="133">
        <v>0.10344827586206896</v>
      </c>
      <c r="E40" s="114">
        <f>+_xlfn.XLOOKUP(B40,Consolidacion!$A$2:$A$102,Consolidacion!$O$2:$O$102,0)</f>
        <v>0</v>
      </c>
      <c r="F40" s="113" t="str">
        <f>+_xlfn.XLOOKUP(B40,Consolidacion!$A$2:$A$102,Consolidacion!$Y$2:$Y$102,0)</f>
        <v>Nivel bajo</v>
      </c>
      <c r="G40" s="113">
        <v>5</v>
      </c>
      <c r="H40" s="113" t="s">
        <v>1734</v>
      </c>
      <c r="I40" s="150" t="s">
        <v>1733</v>
      </c>
      <c r="J40" s="113" t="s">
        <v>1660</v>
      </c>
      <c r="K40" s="121"/>
      <c r="O40" s="167"/>
      <c r="P40" s="164"/>
      <c r="Q40" s="164"/>
      <c r="R40" s="169"/>
      <c r="S40" s="164"/>
      <c r="T40" s="102" t="s">
        <v>1732</v>
      </c>
    </row>
    <row r="41" spans="1:21" ht="67.5" customHeight="1" x14ac:dyDescent="0.3">
      <c r="A41" s="113" t="s">
        <v>1713</v>
      </c>
      <c r="B41" s="112" t="s">
        <v>250</v>
      </c>
      <c r="C41" s="113" t="s">
        <v>251</v>
      </c>
      <c r="D41" s="133">
        <v>6.8965517241379309E-2</v>
      </c>
      <c r="E41" s="114">
        <f>+_xlfn.XLOOKUP(B41,Consolidacion!$A$2:$A$102,Consolidacion!$O$2:$O$102,0)</f>
        <v>0</v>
      </c>
      <c r="F41" s="113" t="str">
        <f>+_xlfn.XLOOKUP(B41,Consolidacion!$A$2:$A$102,Consolidacion!$Y$2:$Y$102,0)</f>
        <v>Nivel bajo</v>
      </c>
      <c r="G41" s="113">
        <v>7</v>
      </c>
      <c r="H41" s="113" t="s">
        <v>1735</v>
      </c>
      <c r="I41" s="141" t="s">
        <v>1736</v>
      </c>
      <c r="J41" s="113" t="s">
        <v>1660</v>
      </c>
      <c r="K41" s="115" t="s">
        <v>1737</v>
      </c>
      <c r="O41" s="167"/>
      <c r="P41" s="159" t="s">
        <v>250</v>
      </c>
      <c r="Q41" s="159">
        <v>7</v>
      </c>
      <c r="R41" s="166" t="s">
        <v>251</v>
      </c>
      <c r="S41" s="169" t="s">
        <v>1641</v>
      </c>
      <c r="T41" s="137" t="s">
        <v>1738</v>
      </c>
    </row>
    <row r="42" spans="1:21" ht="65" x14ac:dyDescent="0.3">
      <c r="A42" s="113" t="s">
        <v>1713</v>
      </c>
      <c r="B42" s="112" t="s">
        <v>250</v>
      </c>
      <c r="C42" s="113" t="s">
        <v>251</v>
      </c>
      <c r="D42" s="133">
        <v>6.8965517241379309E-2</v>
      </c>
      <c r="E42" s="114">
        <f>+_xlfn.XLOOKUP(B42,Consolidacion!$A$2:$A$102,Consolidacion!$O$2:$O$102,0)</f>
        <v>0</v>
      </c>
      <c r="F42" s="113" t="str">
        <f>+_xlfn.XLOOKUP(B42,Consolidacion!$A$2:$A$102,Consolidacion!$Y$2:$Y$102,0)</f>
        <v>Nivel bajo</v>
      </c>
      <c r="G42" s="113">
        <v>7</v>
      </c>
      <c r="H42" s="113" t="s">
        <v>1739</v>
      </c>
      <c r="I42" s="141" t="s">
        <v>1738</v>
      </c>
      <c r="J42" s="113" t="s">
        <v>1660</v>
      </c>
      <c r="K42" s="115" t="s">
        <v>1740</v>
      </c>
      <c r="O42" s="167"/>
      <c r="P42" s="164"/>
      <c r="Q42" s="164"/>
      <c r="R42" s="169"/>
      <c r="S42" s="169"/>
      <c r="T42" s="137" t="s">
        <v>1741</v>
      </c>
    </row>
    <row r="43" spans="1:21" ht="65" x14ac:dyDescent="0.3">
      <c r="A43" s="113" t="s">
        <v>1713</v>
      </c>
      <c r="B43" s="112" t="s">
        <v>257</v>
      </c>
      <c r="C43" s="113" t="s">
        <v>258</v>
      </c>
      <c r="D43" s="133">
        <v>0.17241379310344829</v>
      </c>
      <c r="E43" s="114">
        <f>+_xlfn.XLOOKUP(B43,Consolidacion!$A$2:$A$102,Consolidacion!$O$2:$O$102,0)</f>
        <v>0</v>
      </c>
      <c r="F43" s="113" t="str">
        <f>+_xlfn.XLOOKUP(B43,Consolidacion!$A$2:$A$102,Consolidacion!$Y$2:$Y$102,0)</f>
        <v>Nivel bajo</v>
      </c>
      <c r="G43" s="113">
        <v>3</v>
      </c>
      <c r="H43" s="113" t="s">
        <v>1742</v>
      </c>
      <c r="I43" s="141" t="s">
        <v>1743</v>
      </c>
      <c r="J43" s="113" t="s">
        <v>1660</v>
      </c>
      <c r="K43" s="115" t="s">
        <v>1737</v>
      </c>
      <c r="O43" s="166" t="s">
        <v>1380</v>
      </c>
      <c r="P43" s="102" t="s">
        <v>92</v>
      </c>
      <c r="Q43" s="102">
        <v>1</v>
      </c>
      <c r="R43" s="137" t="s">
        <v>93</v>
      </c>
      <c r="S43" s="164" t="s">
        <v>1641</v>
      </c>
      <c r="T43" s="102" t="s">
        <v>1744</v>
      </c>
    </row>
    <row r="44" spans="1:21" ht="78" x14ac:dyDescent="0.3">
      <c r="A44" s="113" t="s">
        <v>1713</v>
      </c>
      <c r="B44" s="112" t="s">
        <v>270</v>
      </c>
      <c r="C44" s="113" t="s">
        <v>271</v>
      </c>
      <c r="D44" s="133">
        <v>0.13793103448275862</v>
      </c>
      <c r="E44" s="114">
        <f>+_xlfn.XLOOKUP(B44,Consolidacion!$A$2:$A$102,Consolidacion!$O$2:$O$102,0)</f>
        <v>0</v>
      </c>
      <c r="F44" s="113" t="str">
        <f>+_xlfn.XLOOKUP(B44,Consolidacion!$A$2:$A$102,Consolidacion!$Y$2:$Y$102,0)</f>
        <v>Nivel bajo</v>
      </c>
      <c r="G44" s="113">
        <f>+RANK(D44,$D$36:$D$46)</f>
        <v>4</v>
      </c>
      <c r="H44" s="113" t="s">
        <v>1745</v>
      </c>
      <c r="I44" s="141" t="s">
        <v>1719</v>
      </c>
      <c r="J44" s="116" t="s">
        <v>1663</v>
      </c>
      <c r="K44" s="115" t="s">
        <v>1737</v>
      </c>
      <c r="O44" s="167"/>
      <c r="P44" s="159" t="s">
        <v>99</v>
      </c>
      <c r="Q44" s="159">
        <v>2</v>
      </c>
      <c r="R44" s="137" t="s">
        <v>100</v>
      </c>
      <c r="S44" s="164" t="s">
        <v>1641</v>
      </c>
      <c r="T44" s="102" t="s">
        <v>1746</v>
      </c>
    </row>
    <row r="45" spans="1:21" ht="40.5" customHeight="1" x14ac:dyDescent="0.3">
      <c r="A45" s="113" t="s">
        <v>1713</v>
      </c>
      <c r="B45" s="112" t="s">
        <v>270</v>
      </c>
      <c r="C45" s="113" t="s">
        <v>271</v>
      </c>
      <c r="D45" s="133">
        <v>0.13793103448275862</v>
      </c>
      <c r="E45" s="114">
        <f>+_xlfn.XLOOKUP(B45,Consolidacion!$A$2:$A$102,Consolidacion!$O$2:$O$102,0)</f>
        <v>0</v>
      </c>
      <c r="F45" s="113" t="str">
        <f>+_xlfn.XLOOKUP(B45,Consolidacion!$A$2:$A$102,Consolidacion!$Y$2:$Y$102,0)</f>
        <v>Nivel bajo</v>
      </c>
      <c r="G45" s="113">
        <f>+RANK(D45,$D$36:$D$46)</f>
        <v>4</v>
      </c>
      <c r="H45" s="113" t="s">
        <v>1747</v>
      </c>
      <c r="I45" s="153" t="s">
        <v>1748</v>
      </c>
      <c r="J45" s="116" t="s">
        <v>1749</v>
      </c>
      <c r="K45" s="115" t="s">
        <v>1750</v>
      </c>
      <c r="O45" s="167"/>
      <c r="P45" s="164"/>
      <c r="Q45" s="164"/>
      <c r="R45" s="137" t="s">
        <v>1751</v>
      </c>
      <c r="S45" s="164" t="s">
        <v>1641</v>
      </c>
      <c r="T45" s="102" t="s">
        <v>1751</v>
      </c>
    </row>
    <row r="46" spans="1:21" ht="40.5" customHeight="1" x14ac:dyDescent="0.3">
      <c r="A46" s="113" t="s">
        <v>1713</v>
      </c>
      <c r="B46" s="112" t="s">
        <v>281</v>
      </c>
      <c r="C46" s="113" t="s">
        <v>282</v>
      </c>
      <c r="D46" s="133">
        <v>0.17241379310344829</v>
      </c>
      <c r="E46" s="114">
        <f>+_xlfn.XLOOKUP(B46,Consolidacion!$A$2:$A$102,Consolidacion!$O$2:$O$102,0)</f>
        <v>0</v>
      </c>
      <c r="F46" s="113" t="str">
        <f>+_xlfn.XLOOKUP(B46,Consolidacion!$A$2:$A$102,Consolidacion!$Y$2:$Y$102,0)</f>
        <v>Nivel bajo</v>
      </c>
      <c r="G46" s="113">
        <f>+RANK(D46,$D$36:$D$46)</f>
        <v>2</v>
      </c>
      <c r="H46" s="113" t="s">
        <v>1752</v>
      </c>
      <c r="I46" s="153" t="s">
        <v>1716</v>
      </c>
      <c r="J46" s="116" t="s">
        <v>1663</v>
      </c>
      <c r="K46" s="115" t="s">
        <v>1737</v>
      </c>
      <c r="O46"/>
      <c r="P46"/>
      <c r="Q46"/>
      <c r="R46"/>
      <c r="S46" s="76"/>
      <c r="T46"/>
    </row>
    <row r="47" spans="1:21" ht="9.75" customHeight="1" x14ac:dyDescent="0.3">
      <c r="A47" s="117" t="s">
        <v>1713</v>
      </c>
      <c r="B47" s="115"/>
      <c r="C47" s="117"/>
      <c r="D47" s="134"/>
      <c r="E47" s="118"/>
      <c r="F47" s="117"/>
      <c r="G47" s="117"/>
      <c r="H47" s="117"/>
      <c r="I47" s="142"/>
      <c r="J47" s="119"/>
      <c r="K47" s="115"/>
      <c r="O47"/>
      <c r="P47"/>
      <c r="Q47"/>
      <c r="R47"/>
      <c r="S47" s="76"/>
      <c r="T47"/>
    </row>
    <row r="48" spans="1:21" x14ac:dyDescent="0.3">
      <c r="A48" s="117"/>
      <c r="B48" s="115"/>
      <c r="C48" s="117"/>
      <c r="D48" s="134"/>
      <c r="E48" s="118"/>
      <c r="F48" s="117"/>
      <c r="G48" s="117"/>
      <c r="H48" s="117"/>
      <c r="I48" s="142"/>
      <c r="J48" s="119"/>
      <c r="K48" s="115"/>
      <c r="O48"/>
      <c r="P48"/>
      <c r="Q48"/>
      <c r="R48"/>
      <c r="S48" s="76"/>
      <c r="T48"/>
    </row>
    <row r="49" spans="1:20" ht="27" customHeight="1" x14ac:dyDescent="0.3">
      <c r="A49" s="117" t="s">
        <v>1380</v>
      </c>
      <c r="B49" s="115" t="s">
        <v>99</v>
      </c>
      <c r="C49" s="117" t="s">
        <v>100</v>
      </c>
      <c r="D49" s="134">
        <v>0.5</v>
      </c>
      <c r="E49" s="118">
        <f>+_xlfn.XLOOKUP(B49,Consolidacion!$A$2:$A$102,Consolidacion!$O$2:$O$102,0)</f>
        <v>0</v>
      </c>
      <c r="F49" s="117" t="str">
        <f>+_xlfn.XLOOKUP(B49,Consolidacion!$A$2:$A$102,Consolidacion!$Y$2:$Y$102,0)</f>
        <v>Nivel bajo</v>
      </c>
      <c r="G49" s="117">
        <v>2</v>
      </c>
      <c r="H49" s="113" t="s">
        <v>1753</v>
      </c>
      <c r="I49" s="142" t="s">
        <v>1746</v>
      </c>
      <c r="J49" s="119" t="s">
        <v>1663</v>
      </c>
      <c r="K49" s="115"/>
      <c r="O49"/>
      <c r="P49"/>
      <c r="Q49"/>
      <c r="R49"/>
      <c r="S49" s="76"/>
      <c r="T49"/>
    </row>
    <row r="50" spans="1:20" ht="40.5" customHeight="1" x14ac:dyDescent="0.3">
      <c r="A50" s="117" t="s">
        <v>1380</v>
      </c>
      <c r="B50" s="115" t="s">
        <v>92</v>
      </c>
      <c r="C50" s="117" t="s">
        <v>93</v>
      </c>
      <c r="D50" s="134">
        <v>0.5</v>
      </c>
      <c r="E50" s="118">
        <f>+_xlfn.XLOOKUP(B50,Consolidacion!$A$2:$A$102,Consolidacion!$O$2:$O$102,0)</f>
        <v>0</v>
      </c>
      <c r="F50" s="117" t="str">
        <f>+_xlfn.XLOOKUP(B50,Consolidacion!$A$2:$A$102,Consolidacion!$Y$2:$Y$102,0)</f>
        <v>Nivel bajo</v>
      </c>
      <c r="G50" s="117">
        <v>1</v>
      </c>
      <c r="H50" s="113" t="s">
        <v>1754</v>
      </c>
      <c r="I50" s="142" t="s">
        <v>1744</v>
      </c>
      <c r="J50" s="117" t="s">
        <v>1671</v>
      </c>
      <c r="K50" s="115"/>
      <c r="T50"/>
    </row>
    <row r="51" spans="1:20" ht="27" customHeight="1" x14ac:dyDescent="0.3">
      <c r="B51" s="109"/>
      <c r="I51" s="139"/>
      <c r="J51" s="109"/>
      <c r="K51" s="110"/>
      <c r="T51"/>
    </row>
    <row r="52" spans="1:20" ht="27" customHeight="1" x14ac:dyDescent="0.3">
      <c r="I52" s="139"/>
      <c r="J52" s="109"/>
      <c r="K52" s="110"/>
      <c r="T52"/>
    </row>
    <row r="53" spans="1:20" ht="13.5" customHeight="1" x14ac:dyDescent="0.3">
      <c r="I53" s="139"/>
      <c r="J53" s="109"/>
      <c r="K53" s="110"/>
      <c r="T53"/>
    </row>
    <row r="54" spans="1:20" ht="13.5" customHeight="1" x14ac:dyDescent="0.3">
      <c r="I54" s="139"/>
      <c r="J54" s="109"/>
      <c r="K54" s="110"/>
      <c r="T54"/>
    </row>
    <row r="55" spans="1:20" x14ac:dyDescent="0.3">
      <c r="I55" s="139"/>
      <c r="J55" s="109"/>
      <c r="K55" s="110"/>
      <c r="T55"/>
    </row>
    <row r="56" spans="1:20" x14ac:dyDescent="0.3">
      <c r="I56" s="139"/>
      <c r="J56" s="109"/>
      <c r="K56" s="110"/>
      <c r="T56"/>
    </row>
    <row r="57" spans="1:20" x14ac:dyDescent="0.3">
      <c r="I57" s="139"/>
      <c r="J57" s="109"/>
      <c r="K57" s="110"/>
      <c r="T57"/>
    </row>
    <row r="58" spans="1:20" x14ac:dyDescent="0.3">
      <c r="I58" s="139"/>
      <c r="J58" s="109"/>
      <c r="K58" s="110"/>
      <c r="O58"/>
      <c r="P58"/>
      <c r="Q58"/>
      <c r="R58"/>
    </row>
    <row r="59" spans="1:20" x14ac:dyDescent="0.3">
      <c r="I59" s="139"/>
      <c r="J59" s="109"/>
      <c r="K59" s="110"/>
      <c r="O59"/>
      <c r="P59"/>
      <c r="Q59"/>
      <c r="R59"/>
    </row>
    <row r="60" spans="1:20" x14ac:dyDescent="0.3">
      <c r="I60" s="139"/>
      <c r="J60" s="109"/>
      <c r="K60" s="110"/>
      <c r="O60"/>
      <c r="P60"/>
      <c r="Q60"/>
      <c r="R60"/>
    </row>
    <row r="61" spans="1:20" x14ac:dyDescent="0.3">
      <c r="I61" s="139"/>
      <c r="J61" s="109"/>
      <c r="K61" s="110"/>
      <c r="O61"/>
      <c r="P61"/>
      <c r="Q61"/>
      <c r="R61"/>
    </row>
    <row r="62" spans="1:20" x14ac:dyDescent="0.3">
      <c r="I62" s="139"/>
      <c r="J62" s="109"/>
      <c r="K62" s="110"/>
      <c r="O62"/>
      <c r="P62"/>
      <c r="Q62"/>
      <c r="R62"/>
    </row>
    <row r="63" spans="1:20" x14ac:dyDescent="0.3">
      <c r="I63" s="139"/>
      <c r="J63" s="109"/>
      <c r="K63" s="110"/>
      <c r="O63"/>
      <c r="P63"/>
      <c r="Q63"/>
      <c r="R63"/>
    </row>
    <row r="64" spans="1:20" x14ac:dyDescent="0.3">
      <c r="I64" s="139"/>
      <c r="J64" s="109"/>
      <c r="K64" s="110"/>
      <c r="O64"/>
      <c r="P64"/>
      <c r="Q64"/>
      <c r="R64"/>
    </row>
    <row r="65" spans="9:18" x14ac:dyDescent="0.3">
      <c r="I65" s="139"/>
      <c r="J65" s="109"/>
      <c r="K65" s="110"/>
      <c r="O65"/>
      <c r="P65"/>
      <c r="Q65"/>
      <c r="R65"/>
    </row>
    <row r="66" spans="9:18" x14ac:dyDescent="0.3">
      <c r="I66" s="139"/>
      <c r="J66" s="109"/>
      <c r="K66" s="110"/>
      <c r="O66"/>
      <c r="P66"/>
      <c r="Q66"/>
      <c r="R66"/>
    </row>
    <row r="67" spans="9:18" x14ac:dyDescent="0.3">
      <c r="I67" s="139"/>
      <c r="J67" s="109"/>
      <c r="K67" s="110"/>
      <c r="O67"/>
      <c r="P67"/>
      <c r="Q67"/>
      <c r="R67"/>
    </row>
    <row r="68" spans="9:18" x14ac:dyDescent="0.3">
      <c r="I68" s="139"/>
      <c r="J68" s="109"/>
      <c r="O68"/>
      <c r="P68"/>
      <c r="Q68"/>
      <c r="R68"/>
    </row>
    <row r="69" spans="9:18" x14ac:dyDescent="0.3">
      <c r="I69" s="139"/>
      <c r="J69" s="109"/>
      <c r="O69"/>
      <c r="P69"/>
      <c r="Q69"/>
      <c r="R69"/>
    </row>
    <row r="70" spans="9:18" x14ac:dyDescent="0.3">
      <c r="I70" s="140"/>
      <c r="O70"/>
      <c r="P70"/>
      <c r="Q70"/>
      <c r="R70"/>
    </row>
    <row r="71" spans="9:18" x14ac:dyDescent="0.3">
      <c r="I71" s="140"/>
      <c r="O71"/>
      <c r="P71"/>
      <c r="Q71"/>
      <c r="R71"/>
    </row>
    <row r="72" spans="9:18" x14ac:dyDescent="0.3">
      <c r="I72" s="140"/>
      <c r="O72"/>
      <c r="P72"/>
      <c r="Q72"/>
      <c r="R72"/>
    </row>
    <row r="73" spans="9:18" x14ac:dyDescent="0.3">
      <c r="I73" s="140"/>
      <c r="O73"/>
      <c r="P73"/>
      <c r="Q73"/>
      <c r="R73"/>
    </row>
    <row r="74" spans="9:18" x14ac:dyDescent="0.3">
      <c r="I74" s="140"/>
      <c r="O74"/>
      <c r="P74"/>
      <c r="Q74"/>
      <c r="R74"/>
    </row>
    <row r="75" spans="9:18" x14ac:dyDescent="0.3">
      <c r="I75" s="140"/>
      <c r="O75"/>
      <c r="P75"/>
      <c r="Q75"/>
      <c r="R75"/>
    </row>
    <row r="76" spans="9:18" x14ac:dyDescent="0.3">
      <c r="I76" s="140"/>
      <c r="O76"/>
      <c r="P76"/>
      <c r="Q76"/>
      <c r="R76"/>
    </row>
    <row r="77" spans="9:18" x14ac:dyDescent="0.3">
      <c r="I77" s="140"/>
      <c r="O77"/>
      <c r="P77"/>
      <c r="Q77"/>
      <c r="R77"/>
    </row>
    <row r="78" spans="9:18" x14ac:dyDescent="0.3">
      <c r="I78" s="140"/>
      <c r="O78"/>
      <c r="P78"/>
      <c r="Q78"/>
      <c r="R78"/>
    </row>
    <row r="79" spans="9:18" x14ac:dyDescent="0.3">
      <c r="I79" s="140"/>
      <c r="O79"/>
      <c r="P79"/>
      <c r="Q79"/>
      <c r="R79"/>
    </row>
    <row r="80" spans="9:18" x14ac:dyDescent="0.3">
      <c r="I80" s="140"/>
      <c r="O80"/>
      <c r="P80"/>
      <c r="Q80"/>
      <c r="R80"/>
    </row>
    <row r="81" spans="9:18" x14ac:dyDescent="0.3">
      <c r="I81" s="140"/>
      <c r="O81"/>
      <c r="P81"/>
      <c r="Q81"/>
      <c r="R81"/>
    </row>
    <row r="82" spans="9:18" x14ac:dyDescent="0.3">
      <c r="I82" s="140"/>
      <c r="O82"/>
      <c r="P82"/>
      <c r="Q82"/>
      <c r="R82"/>
    </row>
    <row r="83" spans="9:18" x14ac:dyDescent="0.3">
      <c r="I83" s="140"/>
      <c r="O83"/>
      <c r="P83"/>
      <c r="Q83"/>
      <c r="R83"/>
    </row>
    <row r="84" spans="9:18" x14ac:dyDescent="0.3">
      <c r="I84" s="140"/>
      <c r="O84"/>
      <c r="P84"/>
      <c r="Q84"/>
      <c r="R84"/>
    </row>
    <row r="85" spans="9:18" x14ac:dyDescent="0.3">
      <c r="I85" s="140"/>
      <c r="O85"/>
      <c r="P85"/>
      <c r="Q85"/>
      <c r="R85"/>
    </row>
    <row r="86" spans="9:18" x14ac:dyDescent="0.3">
      <c r="I86" s="140"/>
      <c r="O86"/>
      <c r="P86"/>
      <c r="Q86"/>
      <c r="R86"/>
    </row>
    <row r="87" spans="9:18" x14ac:dyDescent="0.3">
      <c r="I87" s="140"/>
      <c r="O87"/>
      <c r="P87"/>
      <c r="Q87"/>
      <c r="R87"/>
    </row>
    <row r="88" spans="9:18" x14ac:dyDescent="0.3">
      <c r="I88" s="140"/>
      <c r="O88"/>
      <c r="P88"/>
      <c r="Q88"/>
      <c r="R88"/>
    </row>
    <row r="89" spans="9:18" x14ac:dyDescent="0.3">
      <c r="I89" s="140"/>
      <c r="O89"/>
      <c r="P89"/>
      <c r="Q89"/>
      <c r="R89"/>
    </row>
    <row r="90" spans="9:18" x14ac:dyDescent="0.3">
      <c r="I90" s="140"/>
      <c r="O90"/>
      <c r="P90"/>
      <c r="Q90"/>
      <c r="R90"/>
    </row>
    <row r="91" spans="9:18" x14ac:dyDescent="0.3">
      <c r="I91" s="140"/>
      <c r="O91"/>
      <c r="P91"/>
      <c r="Q91"/>
      <c r="R91"/>
    </row>
    <row r="92" spans="9:18" x14ac:dyDescent="0.3">
      <c r="I92" s="140"/>
      <c r="O92"/>
      <c r="P92"/>
      <c r="Q92"/>
      <c r="R92"/>
    </row>
    <row r="93" spans="9:18" x14ac:dyDescent="0.3">
      <c r="I93" s="140"/>
      <c r="O93"/>
      <c r="P93"/>
      <c r="Q93"/>
      <c r="R93"/>
    </row>
    <row r="94" spans="9:18" x14ac:dyDescent="0.3">
      <c r="I94" s="140"/>
      <c r="O94"/>
      <c r="P94"/>
      <c r="Q94"/>
      <c r="R94"/>
    </row>
    <row r="95" spans="9:18" x14ac:dyDescent="0.3">
      <c r="I95" s="140"/>
      <c r="O95"/>
      <c r="P95"/>
      <c r="Q95"/>
      <c r="R95"/>
    </row>
    <row r="96" spans="9:18" x14ac:dyDescent="0.3">
      <c r="I96" s="140"/>
      <c r="O96"/>
      <c r="P96"/>
      <c r="Q96"/>
      <c r="R96"/>
    </row>
    <row r="97" spans="9:18" x14ac:dyDescent="0.3">
      <c r="I97" s="140"/>
      <c r="O97"/>
      <c r="P97"/>
      <c r="Q97"/>
      <c r="R97"/>
    </row>
    <row r="98" spans="9:18" x14ac:dyDescent="0.3">
      <c r="I98" s="140"/>
      <c r="O98"/>
      <c r="P98"/>
      <c r="Q98"/>
      <c r="R98"/>
    </row>
    <row r="99" spans="9:18" x14ac:dyDescent="0.3">
      <c r="I99" s="140"/>
      <c r="O99"/>
      <c r="P99"/>
      <c r="Q99"/>
      <c r="R99"/>
    </row>
    <row r="100" spans="9:18" x14ac:dyDescent="0.3">
      <c r="I100" s="140"/>
      <c r="O100"/>
      <c r="P100"/>
      <c r="Q100"/>
      <c r="R100"/>
    </row>
    <row r="101" spans="9:18" x14ac:dyDescent="0.3">
      <c r="I101" s="140"/>
      <c r="O101"/>
      <c r="P101"/>
      <c r="Q101"/>
      <c r="R101"/>
    </row>
    <row r="102" spans="9:18" x14ac:dyDescent="0.3">
      <c r="I102" s="140"/>
      <c r="O102"/>
      <c r="P102"/>
      <c r="Q102"/>
      <c r="R102"/>
    </row>
    <row r="103" spans="9:18" x14ac:dyDescent="0.3">
      <c r="I103" s="140"/>
      <c r="O103"/>
      <c r="P103"/>
      <c r="Q103"/>
      <c r="R103"/>
    </row>
    <row r="104" spans="9:18" x14ac:dyDescent="0.3">
      <c r="I104" s="140"/>
      <c r="O104"/>
      <c r="P104"/>
      <c r="Q104"/>
      <c r="R104"/>
    </row>
    <row r="105" spans="9:18" x14ac:dyDescent="0.3">
      <c r="I105" s="140"/>
      <c r="O105"/>
      <c r="P105"/>
      <c r="Q105"/>
      <c r="R105"/>
    </row>
    <row r="106" spans="9:18" x14ac:dyDescent="0.3">
      <c r="I106" s="140"/>
      <c r="O106"/>
      <c r="P106"/>
      <c r="Q106"/>
      <c r="R106"/>
    </row>
    <row r="107" spans="9:18" x14ac:dyDescent="0.3">
      <c r="I107" s="140"/>
      <c r="O107"/>
      <c r="P107"/>
      <c r="Q107"/>
      <c r="R107"/>
    </row>
    <row r="108" spans="9:18" x14ac:dyDescent="0.3">
      <c r="I108" s="140"/>
      <c r="O108"/>
      <c r="P108"/>
      <c r="Q108"/>
      <c r="R108"/>
    </row>
    <row r="109" spans="9:18" x14ac:dyDescent="0.3">
      <c r="I109" s="140"/>
      <c r="O109"/>
      <c r="P109"/>
      <c r="Q109"/>
      <c r="R109"/>
    </row>
    <row r="110" spans="9:18" x14ac:dyDescent="0.3">
      <c r="I110" s="140"/>
      <c r="O110"/>
      <c r="P110"/>
      <c r="Q110"/>
      <c r="R110"/>
    </row>
    <row r="111" spans="9:18" x14ac:dyDescent="0.3">
      <c r="I111" s="140"/>
      <c r="O111"/>
      <c r="P111"/>
      <c r="Q111"/>
      <c r="R111"/>
    </row>
    <row r="112" spans="9:18" x14ac:dyDescent="0.3">
      <c r="I112" s="140"/>
      <c r="O112"/>
      <c r="P112"/>
      <c r="Q112"/>
      <c r="R112"/>
    </row>
    <row r="113" spans="9:18" x14ac:dyDescent="0.3">
      <c r="I113" s="140"/>
      <c r="O113"/>
      <c r="P113"/>
      <c r="Q113"/>
      <c r="R113"/>
    </row>
    <row r="114" spans="9:18" x14ac:dyDescent="0.3">
      <c r="I114" s="140"/>
      <c r="O114"/>
      <c r="P114"/>
      <c r="Q114"/>
      <c r="R114"/>
    </row>
    <row r="115" spans="9:18" x14ac:dyDescent="0.3">
      <c r="I115" s="140"/>
      <c r="O115"/>
      <c r="P115"/>
      <c r="Q115"/>
      <c r="R115"/>
    </row>
    <row r="116" spans="9:18" x14ac:dyDescent="0.3">
      <c r="I116" s="140"/>
      <c r="O116"/>
      <c r="P116"/>
      <c r="Q116"/>
      <c r="R116"/>
    </row>
    <row r="117" spans="9:18" x14ac:dyDescent="0.3">
      <c r="I117" s="140"/>
      <c r="O117"/>
      <c r="P117"/>
      <c r="Q117"/>
      <c r="R117"/>
    </row>
    <row r="118" spans="9:18" x14ac:dyDescent="0.3">
      <c r="I118" s="140"/>
      <c r="O118"/>
      <c r="P118"/>
      <c r="Q118"/>
      <c r="R118"/>
    </row>
    <row r="119" spans="9:18" x14ac:dyDescent="0.3">
      <c r="I119" s="140"/>
      <c r="O119"/>
      <c r="P119"/>
      <c r="Q119"/>
      <c r="R119"/>
    </row>
    <row r="120" spans="9:18" x14ac:dyDescent="0.3">
      <c r="I120" s="140"/>
      <c r="O120"/>
      <c r="P120"/>
      <c r="Q120"/>
      <c r="R120"/>
    </row>
    <row r="121" spans="9:18" x14ac:dyDescent="0.3">
      <c r="I121" s="140"/>
      <c r="O121"/>
      <c r="P121"/>
      <c r="Q121"/>
      <c r="R121"/>
    </row>
    <row r="122" spans="9:18" x14ac:dyDescent="0.3">
      <c r="I122" s="140"/>
      <c r="O122"/>
      <c r="P122"/>
      <c r="Q122"/>
      <c r="R122"/>
    </row>
    <row r="123" spans="9:18" x14ac:dyDescent="0.3">
      <c r="I123" s="140"/>
      <c r="O123"/>
      <c r="P123"/>
      <c r="Q123"/>
      <c r="R123"/>
    </row>
    <row r="124" spans="9:18" x14ac:dyDescent="0.3">
      <c r="I124" s="140"/>
      <c r="O124"/>
      <c r="P124"/>
      <c r="Q124"/>
      <c r="R124"/>
    </row>
    <row r="125" spans="9:18" x14ac:dyDescent="0.3">
      <c r="I125" s="140"/>
      <c r="O125"/>
      <c r="P125"/>
      <c r="Q125"/>
      <c r="R125"/>
    </row>
    <row r="126" spans="9:18" x14ac:dyDescent="0.3">
      <c r="I126" s="140"/>
      <c r="O126"/>
      <c r="P126"/>
      <c r="Q126"/>
      <c r="R126"/>
    </row>
    <row r="127" spans="9:18" x14ac:dyDescent="0.3">
      <c r="O127"/>
      <c r="P127"/>
      <c r="Q127"/>
      <c r="R127"/>
    </row>
    <row r="128" spans="9:18" x14ac:dyDescent="0.3">
      <c r="O128"/>
      <c r="P128"/>
      <c r="Q128"/>
      <c r="R128"/>
    </row>
    <row r="129" spans="15:18" x14ac:dyDescent="0.3">
      <c r="O129"/>
      <c r="P129"/>
      <c r="Q129"/>
      <c r="R129"/>
    </row>
    <row r="130" spans="15:18" x14ac:dyDescent="0.3">
      <c r="O130"/>
      <c r="P130"/>
      <c r="Q130"/>
      <c r="R130"/>
    </row>
    <row r="131" spans="15:18" x14ac:dyDescent="0.3">
      <c r="O131"/>
      <c r="P131"/>
      <c r="Q131"/>
      <c r="R131"/>
    </row>
    <row r="132" spans="15:18" x14ac:dyDescent="0.3">
      <c r="O132"/>
      <c r="P132"/>
      <c r="Q132"/>
      <c r="R132"/>
    </row>
    <row r="133" spans="15:18" x14ac:dyDescent="0.3">
      <c r="O133"/>
      <c r="P133"/>
      <c r="Q133"/>
      <c r="R133"/>
    </row>
    <row r="134" spans="15:18" x14ac:dyDescent="0.3">
      <c r="O134"/>
      <c r="P134"/>
      <c r="Q134"/>
      <c r="R134"/>
    </row>
    <row r="135" spans="15:18" x14ac:dyDescent="0.3">
      <c r="O135"/>
      <c r="P135"/>
      <c r="Q135"/>
      <c r="R135"/>
    </row>
    <row r="136" spans="15:18" x14ac:dyDescent="0.3">
      <c r="O136"/>
      <c r="P136"/>
      <c r="Q136"/>
      <c r="R136"/>
    </row>
    <row r="137" spans="15:18" x14ac:dyDescent="0.3">
      <c r="O137"/>
      <c r="P137"/>
      <c r="Q137"/>
      <c r="R137"/>
    </row>
    <row r="138" spans="15:18" x14ac:dyDescent="0.3">
      <c r="O138"/>
      <c r="P138"/>
      <c r="Q138"/>
      <c r="R138"/>
    </row>
    <row r="139" spans="15:18" x14ac:dyDescent="0.3">
      <c r="O139"/>
      <c r="P139"/>
      <c r="Q139"/>
      <c r="R139"/>
    </row>
    <row r="140" spans="15:18" x14ac:dyDescent="0.3">
      <c r="O140"/>
      <c r="P140"/>
      <c r="Q140"/>
      <c r="R140"/>
    </row>
    <row r="141" spans="15:18" x14ac:dyDescent="0.3">
      <c r="O141"/>
      <c r="P141"/>
      <c r="Q141"/>
      <c r="R141"/>
    </row>
    <row r="142" spans="15:18" x14ac:dyDescent="0.3">
      <c r="O142"/>
      <c r="P142"/>
      <c r="Q142"/>
      <c r="R142"/>
    </row>
    <row r="143" spans="15:18" x14ac:dyDescent="0.3">
      <c r="O143"/>
      <c r="P143"/>
      <c r="Q143"/>
      <c r="R143"/>
    </row>
    <row r="144" spans="15:18" x14ac:dyDescent="0.3">
      <c r="O144"/>
      <c r="P144"/>
      <c r="Q144"/>
      <c r="R144"/>
    </row>
    <row r="145" spans="15:18" x14ac:dyDescent="0.3">
      <c r="O145"/>
      <c r="P145"/>
      <c r="Q145"/>
      <c r="R145"/>
    </row>
    <row r="146" spans="15:18" x14ac:dyDescent="0.3">
      <c r="O146"/>
      <c r="P146"/>
      <c r="Q146"/>
      <c r="R146"/>
    </row>
  </sheetData>
  <autoFilter ref="A9:M52" xr:uid="{E5AFB780-30AC-4C67-AC5A-823D94590FD5}"/>
  <mergeCells count="40">
    <mergeCell ref="R24:R27"/>
    <mergeCell ref="R28:R29"/>
    <mergeCell ref="R35:R36"/>
    <mergeCell ref="R39:R40"/>
    <mergeCell ref="R41:R42"/>
    <mergeCell ref="R11:R12"/>
    <mergeCell ref="R14:R15"/>
    <mergeCell ref="R16:R17"/>
    <mergeCell ref="R20:R21"/>
    <mergeCell ref="R22:R23"/>
    <mergeCell ref="P39:P40"/>
    <mergeCell ref="P41:P42"/>
    <mergeCell ref="P44:P45"/>
    <mergeCell ref="Q11:Q12"/>
    <mergeCell ref="Q14:Q15"/>
    <mergeCell ref="Q16:Q17"/>
    <mergeCell ref="Q20:Q21"/>
    <mergeCell ref="Q22:Q23"/>
    <mergeCell ref="Q44:Q45"/>
    <mergeCell ref="Q24:Q27"/>
    <mergeCell ref="Q28:Q29"/>
    <mergeCell ref="Q35:Q36"/>
    <mergeCell ref="Q39:Q40"/>
    <mergeCell ref="Q41:Q42"/>
    <mergeCell ref="P5:T7"/>
    <mergeCell ref="O10:O13"/>
    <mergeCell ref="O14:O19"/>
    <mergeCell ref="O20:O27"/>
    <mergeCell ref="S10:S45"/>
    <mergeCell ref="O28:O31"/>
    <mergeCell ref="O32:O42"/>
    <mergeCell ref="O43:O45"/>
    <mergeCell ref="P11:P12"/>
    <mergeCell ref="P14:P15"/>
    <mergeCell ref="P16:P17"/>
    <mergeCell ref="P20:P21"/>
    <mergeCell ref="P22:P23"/>
    <mergeCell ref="P24:P27"/>
    <mergeCell ref="P28:P29"/>
    <mergeCell ref="P35:P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53A5B7CA0365F4DBE912B619527B67E" ma:contentTypeVersion="1" ma:contentTypeDescription="Crear nuevo documento." ma:contentTypeScope="" ma:versionID="cb9d0a5c05a0eaf4a83deb57b13c8055">
  <xsd:schema xmlns:xsd="http://www.w3.org/2001/XMLSchema" xmlns:xs="http://www.w3.org/2001/XMLSchema" xmlns:p="http://schemas.microsoft.com/office/2006/metadata/properties" xmlns:ns1="http://schemas.microsoft.com/sharepoint/v3" targetNamespace="http://schemas.microsoft.com/office/2006/metadata/properties" ma:root="true" ma:fieldsID="3a7a516f61897140b843bcde5413972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8DD219-6245-45D8-A6F8-64DAB52F5F49}">
  <ds:schemaRefs>
    <ds:schemaRef ds:uri="http://schemas.microsoft.com/office/2006/metadata/properties"/>
    <ds:schemaRef ds:uri="http://schemas.microsoft.com/office/infopath/2007/PartnerControls"/>
    <ds:schemaRef ds:uri="14886fe1-468e-4779-b942-7e5b6cc1db06"/>
    <ds:schemaRef ds:uri="10650964-2d6b-46c5-8f43-d9f271adf123"/>
  </ds:schemaRefs>
</ds:datastoreItem>
</file>

<file path=customXml/itemProps2.xml><?xml version="1.0" encoding="utf-8"?>
<ds:datastoreItem xmlns:ds="http://schemas.openxmlformats.org/officeDocument/2006/customXml" ds:itemID="{EBC67A21-10A3-44FB-933B-4DEC9E566E5D}"/>
</file>

<file path=customXml/itemProps3.xml><?xml version="1.0" encoding="utf-8"?>
<ds:datastoreItem xmlns:ds="http://schemas.openxmlformats.org/officeDocument/2006/customXml" ds:itemID="{6443C09B-0F9E-4AEB-8477-A9D1EC2255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34</vt:i4>
      </vt:variant>
    </vt:vector>
  </HeadingPairs>
  <TitlesOfParts>
    <vt:vector size="40" baseType="lpstr">
      <vt:lpstr>Preguntas</vt:lpstr>
      <vt:lpstr>Listas</vt:lpstr>
      <vt:lpstr>Hoja2</vt:lpstr>
      <vt:lpstr>Consolidacion</vt:lpstr>
      <vt:lpstr>Resultados</vt:lpstr>
      <vt:lpstr>Definicion productos</vt:lpstr>
      <vt:lpstr>AMAZONAS</vt:lpstr>
      <vt:lpstr>ANTIOQUIA</vt:lpstr>
      <vt:lpstr>ARAUCA</vt:lpstr>
      <vt:lpstr>ATLÁNTICO</vt:lpstr>
      <vt:lpstr>BOGOTÁ</vt:lpstr>
      <vt:lpstr>BOLÍVAR</vt:lpstr>
      <vt:lpstr>BOYACÁ</vt:lpstr>
      <vt:lpstr>CALDAS</vt:lpstr>
      <vt:lpstr>CAQUETÁ</vt:lpstr>
      <vt:lpstr>CASANARE</vt:lpstr>
      <vt:lpstr>CAUCA</vt:lpstr>
      <vt:lpstr>CESAR</vt:lpstr>
      <vt:lpstr>CHOCÓ</vt:lpstr>
      <vt:lpstr>CÓRDOBA</vt:lpstr>
      <vt:lpstr>CUNDINAMARCA</vt:lpstr>
      <vt:lpstr>GUAINÍA</vt:lpstr>
      <vt:lpstr>GUAVIARE</vt:lpstr>
      <vt:lpstr>HUILA</vt:lpstr>
      <vt:lpstr>LA_GUAJIRA</vt:lpstr>
      <vt:lpstr>MAGDALENA</vt:lpstr>
      <vt:lpstr>META</vt:lpstr>
      <vt:lpstr>NARIÑO</vt:lpstr>
      <vt:lpstr>NORTE_DE_SANTANDER</vt:lpstr>
      <vt:lpstr>PUTUMAYO</vt:lpstr>
      <vt:lpstr>QUINDIO</vt:lpstr>
      <vt:lpstr>RISARALDA</vt:lpstr>
      <vt:lpstr>SAN_ANDRÉS</vt:lpstr>
      <vt:lpstr>SANTANDER</vt:lpstr>
      <vt:lpstr>SUCRE</vt:lpstr>
      <vt:lpstr>TOLIMA</vt:lpstr>
      <vt:lpstr>VALLE_DEL_CAUCA</vt:lpstr>
      <vt:lpstr>VAUPÉS</vt:lpstr>
      <vt:lpstr>VICHADA</vt:lpstr>
      <vt:lpstr>VILLAVICENCIO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Genny Caterine Laverde Ariza</dc:creator>
  <cp:keywords/>
  <dc:description/>
  <cp:lastModifiedBy>Carlos Gustavo Rincon Quinones</cp:lastModifiedBy>
  <cp:revision/>
  <dcterms:created xsi:type="dcterms:W3CDTF">2025-05-07T21:48:26Z</dcterms:created>
  <dcterms:modified xsi:type="dcterms:W3CDTF">2025-10-27T20:01:52Z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0x010100453A5B7CA0365F4DBE912B619527B67E</vt:lpwstr>
  </property>
  <property fmtid="{D5CDD505-2E9C-101B-9397-08002B2CF9AE}" pid="3" name="MediaServiceImageTags">
    <vt:lpwstr/>
  </property>
</Properties>
</file>